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MPR.AR\PUBLICACIONES WP1\PRECIOS DE REFERENCIA\P.R. - ALIMENTOS\ALIMENTOS 2025\"/>
    </mc:Choice>
  </mc:AlternateContent>
  <bookViews>
    <workbookView xWindow="0" yWindow="0" windowWidth="20325" windowHeight="9435"/>
  </bookViews>
  <sheets>
    <sheet name="ORDENADO POR RENGLON" sheetId="2" r:id="rId1"/>
  </sheets>
  <definedNames>
    <definedName name="_1_5_lt.__317_52">'ORDENADO POR RENGLON'!$O$31</definedName>
    <definedName name="_xlnm._FilterDatabase" localSheetId="0" hidden="1">'ORDENADO POR RENGLON'!$A$5:$O$110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4" i="2" l="1"/>
  <c r="M107" i="2"/>
  <c r="I107" i="2"/>
  <c r="M101" i="2"/>
  <c r="K92" i="2"/>
  <c r="I92" i="2"/>
  <c r="K90" i="2"/>
  <c r="K87" i="2"/>
  <c r="M87" i="2"/>
  <c r="I87" i="2"/>
  <c r="M73" i="2"/>
  <c r="M72" i="2"/>
  <c r="K72" i="2"/>
  <c r="M70" i="2"/>
  <c r="M67" i="2"/>
  <c r="M59" i="2"/>
  <c r="I59" i="2"/>
  <c r="K8" i="2" l="1"/>
  <c r="I8" i="2"/>
  <c r="I117" i="2" l="1"/>
  <c r="K114" i="2"/>
  <c r="M92" i="2"/>
  <c r="M90" i="2"/>
  <c r="I90" i="2"/>
  <c r="K88" i="2"/>
  <c r="K73" i="2"/>
  <c r="M89" i="2" l="1"/>
  <c r="I67" i="2" l="1"/>
  <c r="H120" i="2" l="1"/>
  <c r="H119" i="2"/>
  <c r="H118" i="2"/>
  <c r="H117" i="2"/>
  <c r="H116" i="2"/>
  <c r="H115" i="2"/>
  <c r="M114" i="2"/>
  <c r="H114" i="2"/>
  <c r="H113" i="2"/>
  <c r="H112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K70" i="2"/>
  <c r="I70" i="2"/>
  <c r="H70" i="2" s="1"/>
  <c r="H69" i="2"/>
  <c r="H68" i="2"/>
  <c r="H67" i="2"/>
  <c r="H66" i="2"/>
  <c r="H65" i="2"/>
  <c r="H64" i="2"/>
  <c r="H63" i="2"/>
  <c r="H62" i="2"/>
  <c r="H61" i="2"/>
  <c r="H60" i="2"/>
  <c r="H59" i="2"/>
  <c r="H24" i="2" l="1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14" i="2"/>
  <c r="H15" i="2"/>
  <c r="H16" i="2"/>
  <c r="H17" i="2"/>
  <c r="H18" i="2"/>
  <c r="H19" i="2"/>
  <c r="H20" i="2"/>
  <c r="H21" i="2"/>
  <c r="H22" i="2"/>
  <c r="H23" i="2"/>
  <c r="H13" i="2"/>
  <c r="H6" i="2" l="1"/>
  <c r="H7" i="2"/>
  <c r="H8" i="2"/>
  <c r="H11" i="2" l="1"/>
  <c r="H10" i="2"/>
  <c r="H9" i="2" l="1"/>
  <c r="H12" i="2"/>
</calcChain>
</file>

<file path=xl/sharedStrings.xml><?xml version="1.0" encoding="utf-8"?>
<sst xmlns="http://schemas.openxmlformats.org/spreadsheetml/2006/main" count="899" uniqueCount="724">
  <si>
    <t>CODIGO</t>
  </si>
  <si>
    <t>DESCRIPCION</t>
  </si>
  <si>
    <t>890010002.1</t>
  </si>
  <si>
    <t>890010007.1</t>
  </si>
  <si>
    <t>890010001.1</t>
  </si>
  <si>
    <t xml:space="preserve">CARNE VACUNA BLANDA DE 1RA (PECETO, CUADRADA, PALOMITA,PUNTA DE PIERNA) </t>
  </si>
  <si>
    <t>890010022.1</t>
  </si>
  <si>
    <t>890060007.3</t>
  </si>
  <si>
    <t>890070006.4</t>
  </si>
  <si>
    <t>ACEITE DE GIRASOL ENV. X 900 CC ENVASE</t>
  </si>
  <si>
    <t>890070006.5</t>
  </si>
  <si>
    <t>890100101.5</t>
  </si>
  <si>
    <t xml:space="preserve">ARROZ 00000 PRIMERA CALIDAD X KILO </t>
  </si>
  <si>
    <t>890100101.6</t>
  </si>
  <si>
    <t xml:space="preserve">ARROZ PARBOIL PAQ. X 1 KG </t>
  </si>
  <si>
    <t>890130018.2</t>
  </si>
  <si>
    <t>FIDEOS GUISEROS X 500 GR PAQUETE</t>
  </si>
  <si>
    <t>890130001.1</t>
  </si>
  <si>
    <t>FIDEOS SOPEROS X 1/2 KG ENVASE</t>
  </si>
  <si>
    <t>890130019.6</t>
  </si>
  <si>
    <t>FIDEOS TALLARIN X 1/2 KG ENVASE</t>
  </si>
  <si>
    <t>890040011.1</t>
  </si>
  <si>
    <t>HARINA DE TRIGO 000 X KILO</t>
  </si>
  <si>
    <t>890060121.1</t>
  </si>
  <si>
    <t>LENTEJAS AL NATURAL ENV.350 GR. ENVASE</t>
  </si>
  <si>
    <t>890040012.6</t>
  </si>
  <si>
    <t>LEVADURA SECA X PAQUETE</t>
  </si>
  <si>
    <t>890040021.1</t>
  </si>
  <si>
    <t>MASA PARA EMPANADAS X DOCENA</t>
  </si>
  <si>
    <t>890100102.3</t>
  </si>
  <si>
    <t>SEMOLA AMARILLA X 500 GR PAQUETE</t>
  </si>
  <si>
    <t>890100102.9</t>
  </si>
  <si>
    <t>SEMOLA COCCION RAPIDA PAQ.500 GR. PAQUETE</t>
  </si>
  <si>
    <t>890050001.5</t>
  </si>
  <si>
    <t>AZUCAR EN SOBRE X SOBRE  UNIDAD</t>
  </si>
  <si>
    <t>890050001.1</t>
  </si>
  <si>
    <t>AZUCAR TIPO "A" BLANCA, MOLIDA Y DE PRIMERA CALIDAD X KILO</t>
  </si>
  <si>
    <t>890100020.4</t>
  </si>
  <si>
    <t>CACAO ENV. X 180 GR ENVASE</t>
  </si>
  <si>
    <t>890100111.15</t>
  </si>
  <si>
    <t>CAFE INSTANTANEO FRASCO 170 GR FRASCO</t>
  </si>
  <si>
    <t>890100111.1</t>
  </si>
  <si>
    <t xml:space="preserve">CAFE MOLIDO X KG </t>
  </si>
  <si>
    <t>890100075.1</t>
  </si>
  <si>
    <t>890100041.1</t>
  </si>
  <si>
    <t xml:space="preserve">YERBA MATE CON PALO X KILO </t>
  </si>
  <si>
    <t>890100041.7</t>
  </si>
  <si>
    <t>YERBA MATE EN SAQUITOS CAJA X  25 S. CAJA</t>
  </si>
  <si>
    <t>890040004.1</t>
  </si>
  <si>
    <t>890040006.9</t>
  </si>
  <si>
    <t>GALLETAS DULCES SURTIDAS PAQ. X 400 GR</t>
  </si>
  <si>
    <t>890060019.4</t>
  </si>
  <si>
    <t>MERMELADA X 20 GR.APROX PAQUETE</t>
  </si>
  <si>
    <t>890060019.3</t>
  </si>
  <si>
    <t xml:space="preserve">MERMELADA X 500 GR </t>
  </si>
  <si>
    <t>890060197.1</t>
  </si>
  <si>
    <t>COCTEL DE FRUTAS LATA</t>
  </si>
  <si>
    <t>890060025.1</t>
  </si>
  <si>
    <t>890060133.3</t>
  </si>
  <si>
    <t>PURE DE TOMATE ENV.520 GR. ENVASE</t>
  </si>
  <si>
    <t>890040066.1</t>
  </si>
  <si>
    <t>890030008.1</t>
  </si>
  <si>
    <t xml:space="preserve">BANANA ECUATORIANA X KG. </t>
  </si>
  <si>
    <t>890030025.1</t>
  </si>
  <si>
    <t>MANDARINA KG</t>
  </si>
  <si>
    <t>890030026.1</t>
  </si>
  <si>
    <t>MANZANA DELICIOSA KG.</t>
  </si>
  <si>
    <t>890030028.1</t>
  </si>
  <si>
    <t>NARANJA KG.</t>
  </si>
  <si>
    <t>890030032.1</t>
  </si>
  <si>
    <t>PERAS UNIFORMES, PESO MINIMO 150 GRS. X KG</t>
  </si>
  <si>
    <t>890030022.2</t>
  </si>
  <si>
    <t>LIMONES CASCARA AMARILLA JUGOSOS X KG</t>
  </si>
  <si>
    <t>890030001.1</t>
  </si>
  <si>
    <t>ACELGA KG.</t>
  </si>
  <si>
    <t>890060004.2</t>
  </si>
  <si>
    <t xml:space="preserve">ARVEJAS VERDES NATURAL LATA X 350 GR </t>
  </si>
  <si>
    <t>890030009.3</t>
  </si>
  <si>
    <t xml:space="preserve">BATATA 1º CALIDAD PESO MINIMO 150 GR Y MAXIMO 250 POR UNIDAD X KILO </t>
  </si>
  <si>
    <t>890030010.2</t>
  </si>
  <si>
    <t xml:space="preserve">BERENJENAS DE PRIMERA CALIDAD X KILO </t>
  </si>
  <si>
    <t>890030011.3</t>
  </si>
  <si>
    <t xml:space="preserve">CEBOLLA SIN CHALA PRIMERA CALIDAD DE 110 GRS APROX. LA UNIDAD X KILO </t>
  </si>
  <si>
    <t>890030013.1</t>
  </si>
  <si>
    <t xml:space="preserve">CHAUCHAS DE PRIMERA CALIDAD X KG </t>
  </si>
  <si>
    <t>890030021.4</t>
  </si>
  <si>
    <t>LECHUGA MORADA KILO</t>
  </si>
  <si>
    <t>890030030.1</t>
  </si>
  <si>
    <t xml:space="preserve">PAPAS TIPO AMERICANA X KG. </t>
  </si>
  <si>
    <t>890030034.3</t>
  </si>
  <si>
    <t xml:space="preserve">PIMIENTO SANO Y VERDE DE PRIMERA CALIDAD X KILO </t>
  </si>
  <si>
    <t>890030041.1</t>
  </si>
  <si>
    <t>TOMATE PERITA X KG.</t>
  </si>
  <si>
    <t>890030043.3</t>
  </si>
  <si>
    <t xml:space="preserve">ZANAHORIA TIERNA SIN RAMA DE 70 GRS APROX. LA UNIDAD - PRIMERA CALIDAD X KILO </t>
  </si>
  <si>
    <t>890030044.1</t>
  </si>
  <si>
    <t xml:space="preserve">ZAPALLITO ITALIANO DE PRIMERA CALIDAD X KG. </t>
  </si>
  <si>
    <t>890030044.2</t>
  </si>
  <si>
    <t xml:space="preserve">ZAPALLITO REDONDO X KG </t>
  </si>
  <si>
    <t>890030046.1</t>
  </si>
  <si>
    <t xml:space="preserve">ZAPALLO COREANO X KILO </t>
  </si>
  <si>
    <t>890060125.2 </t>
  </si>
  <si>
    <t>CEREAL EN BARRA SIN T.A.C.C.Presentación: X UNIDAD</t>
  </si>
  <si>
    <t>890130014.9 </t>
  </si>
  <si>
    <t>FIDEOS SIN TACC Presentación: PAQ. X 500 GR Solicitado: PAQUETE</t>
  </si>
  <si>
    <t>890040035.3</t>
  </si>
  <si>
    <t>REBOZADOR SIN TACC PAQ. X 250 GR PAQUETE</t>
  </si>
  <si>
    <t>890100119.2</t>
  </si>
  <si>
    <t>HARINA PRE-MEZCLA PARA CELIACOS POR KG. KG.</t>
  </si>
  <si>
    <t>890040038.3</t>
  </si>
  <si>
    <t>ALMIDON DE MAIZ SIN TACC-ENV. X 500 GR</t>
  </si>
  <si>
    <t>890020075.20</t>
  </si>
  <si>
    <t>890070006.7</t>
  </si>
  <si>
    <t>890060017.4</t>
  </si>
  <si>
    <t>890020073.14</t>
  </si>
  <si>
    <t>650110139.5</t>
  </si>
  <si>
    <t>890100012.1</t>
  </si>
  <si>
    <t>890040010.1</t>
  </si>
  <si>
    <t>890020075.1</t>
  </si>
  <si>
    <t>890020075.10</t>
  </si>
  <si>
    <t>890020075.12</t>
  </si>
  <si>
    <t>890060106.5</t>
  </si>
  <si>
    <t>TE EN SAQUITOS Presentación: CAJA X 25 Solicitado: CAJA</t>
  </si>
  <si>
    <t>HARINA DE TRIGO 000 Presentación: X KILO Solicitado: KILO</t>
  </si>
  <si>
    <t>LECHE ENTERA EN POLVO EN ESTUCHE Y DE PRIMERA CALIDAD Presentación: ENVASE 800 GR Solicitado: ESTUCHE</t>
  </si>
  <si>
    <t>DURAZNO AL NATURAL Presentación: LATA 820 GR Solicitado: LATA</t>
  </si>
  <si>
    <t>LOMITO DE ATUN LATA X 170 GR Presentación: LATA X 170 GR Solicitado: LATA</t>
  </si>
  <si>
    <t>EDULCORANTE Presentación: X 500 SOBRES Solicitado: CAJA</t>
  </si>
  <si>
    <t>QUESO DE RALLAR SARDO Presentación: X KILO Solicitado: KILO</t>
  </si>
  <si>
    <t>LECHE DESCREMADA EN POLVO Presentación: ENV.X 800 G. Solicitado: ENVASE</t>
  </si>
  <si>
    <t>LECHE DESCREMADA EN POLVO-EN SOBRE Presentación: CAJA X 100 U Solicitado: EN CAJA</t>
  </si>
  <si>
    <t>GALLETAS DE AGUA Presentación: PAQ. 130 G. Solicitado: PAQUETE</t>
  </si>
  <si>
    <t>HARINA LEUDANTE Presentación: KG.</t>
  </si>
  <si>
    <t>CHOCLO CREMOSO Presentación: LATA x 350grs</t>
  </si>
  <si>
    <t>890060023.3</t>
  </si>
  <si>
    <t>DULCE DE MEMBRILLO Presentación: KG.</t>
  </si>
  <si>
    <t>TOMATE TRITURADO Presentación: ENV. 950 GR. Solicitado: ENVASE</t>
  </si>
  <si>
    <t>890100062.2</t>
  </si>
  <si>
    <t>AVENA ARROLLADA Presentación: X 500 GR Solicitado: PAQUETE</t>
  </si>
  <si>
    <t>Precio promedio de mercado</t>
  </si>
  <si>
    <t>Precio de Referencia 1</t>
  </si>
  <si>
    <t>Link Precio de referencia 1</t>
  </si>
  <si>
    <t>Precio de referencia 2</t>
  </si>
  <si>
    <t>Link Precio de referencia 2</t>
  </si>
  <si>
    <t>Precio de referencia 3</t>
  </si>
  <si>
    <t>Link Precio de referencia 3</t>
  </si>
  <si>
    <t>Observaciones</t>
  </si>
  <si>
    <t>https://www.cotodigital3.com.ar/sitios/cdigi/producto/-vacio-del-centro-estancias-coto-x-kg/_/A-00047980-00047980-200</t>
  </si>
  <si>
    <t>https://articulo.mercadolibre.com.ar/MLA-866779755-mermelada-individual-mini-x-20-unidades-desayunos-bandejas-_JM?matt_tool=18503622&amp;matt_word=&amp;matt_source=google&amp;matt_campaign_id=11615439084&amp;matt_ad_group_id=113657846872&amp;matt_match_type=&amp;matt_network=g&amp;matt_device=c&amp;matt_creative=479785064079&amp;matt_keyword=&amp;matt_ad_position=&amp;matt_ad_type=pla&amp;matt_merchant_id=135373479&amp;matt_product_id=MLA866779755&amp;matt_product_partition_id=324505042224&amp;matt_target_id=pla-324505042224&amp;gclid=EAIaIQobChMIroGigPvV7wIVxQeICR3uRAE5EAYYASABEgLNVPD_BwE</t>
  </si>
  <si>
    <t>MARCA COTIZADA</t>
  </si>
  <si>
    <t>PRESENTACIÒN</t>
  </si>
  <si>
    <t>PRECIO AM</t>
  </si>
  <si>
    <t>KILO</t>
  </si>
  <si>
    <t>MAPLE</t>
  </si>
  <si>
    <t>DOCENA</t>
  </si>
  <si>
    <t xml:space="preserve">CARNE DE NOVILLO BLANDA DE SEGUNDA (NALGA, BOLA DE LOMO, PALETA, BOLLO DE PALETA Y CUADRADA) </t>
  </si>
  <si>
    <t xml:space="preserve">CARNE DE NOVILLO P/ASADO DE PRIMERA (PUNTA ESPALDA, PECHO LISO, MAROTILLA, VACIO, TAPA DE NALGA, TAPA DE PALETA, ASADO CARNICERO, ASADO RUSO) </t>
  </si>
  <si>
    <t>AVÍCOLA LUJÁN</t>
  </si>
  <si>
    <t xml:space="preserve">POLLO DOBLE PECHUGA EVISCERADO </t>
  </si>
  <si>
    <t>LAS DOS MARÍAS</t>
  </si>
  <si>
    <t xml:space="preserve">HUEVOS </t>
  </si>
  <si>
    <t>FERIA  LA NACIONAL</t>
  </si>
  <si>
    <t>x 180 grs</t>
  </si>
  <si>
    <t>x 500 grs</t>
  </si>
  <si>
    <t>x 20 grs</t>
  </si>
  <si>
    <t>x 350 grs</t>
  </si>
  <si>
    <t>x 400 grs</t>
  </si>
  <si>
    <t>fco.x 170 grs</t>
  </si>
  <si>
    <t>x 10 grs</t>
  </si>
  <si>
    <t>paq.x 130 g.</t>
  </si>
  <si>
    <t>COSTA DEL SOL</t>
  </si>
  <si>
    <t>CARACAS</t>
  </si>
  <si>
    <t>LA POSADEÑA</t>
  </si>
  <si>
    <t>FINCAS DEL SUR Y/O ALCO</t>
  </si>
  <si>
    <t>MORIXE</t>
  </si>
  <si>
    <t>EL FEDERAL 5/0</t>
  </si>
  <si>
    <t>CAROGRAN</t>
  </si>
  <si>
    <t>VERIZZIA</t>
  </si>
  <si>
    <t>LUCIA/MAMAPASTA</t>
  </si>
  <si>
    <t>NORY/PIPORÉ</t>
  </si>
  <si>
    <t xml:space="preserve">MORA </t>
  </si>
  <si>
    <t xml:space="preserve">CALVI O LEDESMA </t>
  </si>
  <si>
    <t>SANTA CAÑA</t>
  </si>
  <si>
    <t>LA NONNA</t>
  </si>
  <si>
    <t>DULCOR</t>
  </si>
  <si>
    <t>EL PUELO</t>
  </si>
  <si>
    <t>BARONESA SIN TACC (POLENTA)</t>
  </si>
  <si>
    <t>LA ESPAÑOLA (POLENTA)</t>
  </si>
  <si>
    <t>FERRARI x 320 grs</t>
  </si>
  <si>
    <t>ARLISTAN</t>
  </si>
  <si>
    <t>CABRALES</t>
  </si>
  <si>
    <t>INALPA</t>
  </si>
  <si>
    <t>LEVEX DISPLAY</t>
  </si>
  <si>
    <t>LA ITALIANA</t>
  </si>
  <si>
    <t>HAWITA FERRARIS x 100 grs</t>
  </si>
  <si>
    <t>ILOLAY</t>
  </si>
  <si>
    <t>GLUTAL</t>
  </si>
  <si>
    <t>MATARAZZO</t>
  </si>
  <si>
    <t>DIMAX</t>
  </si>
  <si>
    <t>LEDESMA</t>
  </si>
  <si>
    <t>cja.x 400 u.</t>
  </si>
  <si>
    <t>TONADITA</t>
  </si>
  <si>
    <t>PUNTA DEL AGUA</t>
  </si>
  <si>
    <t>SANTA ELENE</t>
  </si>
  <si>
    <t>PURÍSIMA</t>
  </si>
  <si>
    <t>MARIMBO</t>
  </si>
  <si>
    <t>CAÑUELA</t>
  </si>
  <si>
    <t>MORA O DOÑA PUPA</t>
  </si>
  <si>
    <t>DON ERNESTO</t>
  </si>
  <si>
    <t>DOROTEO</t>
  </si>
  <si>
    <t xml:space="preserve">LA ESPAÑOLA </t>
  </si>
  <si>
    <t>NORY - BIG BEN 38,07</t>
  </si>
  <si>
    <t>https://chitza.com.ar/product/atun-aceite-caracas-x-170-gr/</t>
  </si>
  <si>
    <t>https://www.rimoldimayorista.com.ar/categorias/la-posadena-yerba-1-kg-27948.html</t>
  </si>
  <si>
    <t>https://www.cocinaconvalentino.com.ar/levaduras/12504-levadura-seca-levex-display-2-sobres-caja-50-10grs-c-u-0000000000000.html</t>
  </si>
  <si>
    <t>https://newgarden.com.ar/almidon-de-maiz-glutal-x-500-g-sin-tacc.html?gclid=CjwKCAjwxo6IBhBKEiwAXSYBs6JKK-LESsVqqSqwvHlUU3W8ti_5PG6lZ5QvIHAdNBU-UyxcZk7ZgBoCmnsQAvD_BwE</t>
  </si>
  <si>
    <t>https://distribuidoraliliana.com.ar/comestible/857-almidon-de-maiz-bolsita-glutal.html</t>
  </si>
  <si>
    <t>EGRAN x 20 grs</t>
  </si>
  <si>
    <t>https://www.distribuidorasabatini.com/app/?action=detail&amp;itemId=7874</t>
  </si>
  <si>
    <t>https://diaonline.supermercadosdia.com.ar/harina-000-canuelas-ultra-refinada-1-kg-273445/p</t>
  </si>
  <si>
    <t>.</t>
  </si>
  <si>
    <t>R.</t>
  </si>
  <si>
    <t>https://maxiconsumo.com/sucursal_salta/catalog/product/view/id/9601/s/cafe-arlistan-suave-170-gr-502/category/85/</t>
  </si>
  <si>
    <t>https://www.cotodigital3.com.ar/sitios/cdigi/producto/-arveja-seca-rem-inca-lat-350-gr/_/A-00128955-00128955-200</t>
  </si>
  <si>
    <t>paquete 30 U</t>
  </si>
  <si>
    <t>https://articulo.mercadolibre.com.ar/MLA-817262878-mermelada-individual-mini-oferta-x-50-_JM#reco_item_pos=0&amp;reco_backend=machinalis-seller-items-pdp&amp;reco_backend_type=low_level&amp;reco_client=vip-seller_items-above&amp;reco_id=3d3323a7-2c2a-47c9-89d2-08800aa0ca30</t>
  </si>
  <si>
    <t>https://www.cotodigital3.com.ar/sitios/cdigi/producto/-peceto--estancias-coto-x-kg/_/A-00047994-00047994-200</t>
  </si>
  <si>
    <t>https://diaonline.supermercadosdia.com.ar/levadura-seca-levex-20-gr-47618/p</t>
  </si>
  <si>
    <t>https://ezdstore.com/tienda-online/galletas/saladas/agua/galletas-mediatarde-x-110gr/</t>
  </si>
  <si>
    <t>ALIBUE</t>
  </si>
  <si>
    <t>890010022.7</t>
  </si>
  <si>
    <t>PATA MUSLO DE POLLO  Presentación:  POR KILO</t>
  </si>
  <si>
    <t>890010042.1</t>
  </si>
  <si>
    <t>SUPREMA DE POLLO  Presentación:  POR KILO</t>
  </si>
  <si>
    <t>890030037.1</t>
  </si>
  <si>
    <t>REMOLACHA  Presentación:  X KG</t>
  </si>
  <si>
    <t>Cooperativa Agropecuaria Tierra Campesina</t>
  </si>
  <si>
    <t>890030040.1</t>
  </si>
  <si>
    <t xml:space="preserve">TOMATE  Presentación:  X KG. </t>
  </si>
  <si>
    <t>890070017.3</t>
  </si>
  <si>
    <t>ACEITE DE MAIZ  Presentación:  ENV. 900 cc.</t>
  </si>
  <si>
    <t>LIRA</t>
  </si>
  <si>
    <t>890070009.16</t>
  </si>
  <si>
    <t>VINAGRE DE VINO  Presentación:  ENV. X 1 LT</t>
  </si>
  <si>
    <t>MARCA FLOR ANDINA</t>
  </si>
  <si>
    <t>890100097.3</t>
  </si>
  <si>
    <t>SAL FINA YODADA - x sobre</t>
  </si>
  <si>
    <t>ABEDUL</t>
  </si>
  <si>
    <t>890100097.15</t>
  </si>
  <si>
    <t xml:space="preserve"> SAL FINA YODADA  Presentación:  X 500 GR</t>
  </si>
  <si>
    <t>MARCA TRESAL</t>
  </si>
  <si>
    <t>890100097.16</t>
  </si>
  <si>
    <t xml:space="preserve"> SAL GRUESA YODADA  Presentación:  X KILO</t>
  </si>
  <si>
    <t>890100041.2</t>
  </si>
  <si>
    <t>YERBA MATE  Presentación:  PAQUETE 500 G</t>
  </si>
  <si>
    <t>MARCA NORY</t>
  </si>
  <si>
    <t>890100075.12</t>
  </si>
  <si>
    <t>GREEN HILLS</t>
  </si>
  <si>
    <t>TE EN SAQUITOS ENSOBRADO - CAJA 100 U</t>
  </si>
  <si>
    <t>890040011.6</t>
  </si>
  <si>
    <t xml:space="preserve">HARINA DE TRIGO 0000  Presentación:  X KG  </t>
  </si>
  <si>
    <t>Venado Tuerto</t>
  </si>
  <si>
    <t>890130004.1</t>
  </si>
  <si>
    <t>RAVIOLES  Presentación:  PAQ. 500GR.</t>
  </si>
  <si>
    <t>890050001.6</t>
  </si>
  <si>
    <t xml:space="preserve">AZUCAR EN SOBRE  Presentación:  CAJA X 800 U </t>
  </si>
  <si>
    <t>650110139.8</t>
  </si>
  <si>
    <t>EDULCORANTE LÍQUIDO  Presentación:  x 500 cc.</t>
  </si>
  <si>
    <t>MARCA SENSIBLE</t>
  </si>
  <si>
    <t>890040069.24</t>
  </si>
  <si>
    <t>PAN  Presentación:  X KILO</t>
  </si>
  <si>
    <t>la fortuna</t>
  </si>
  <si>
    <t>890040036.2</t>
  </si>
  <si>
    <t xml:space="preserve"> TORTITAS  Presentación:  X UNIDAD</t>
  </si>
  <si>
    <t>PANADERIA GARIBALDI</t>
  </si>
  <si>
    <t>890040002.2</t>
  </si>
  <si>
    <t>FACTURAS  Presentación:  X DOCENA</t>
  </si>
  <si>
    <t>890040006.3</t>
  </si>
  <si>
    <t>GALLETAS DULCES  Presentación:  PAQ. X 15GRS</t>
  </si>
  <si>
    <t>MARCA MARIA ELENA</t>
  </si>
  <si>
    <t>890040009.1</t>
  </si>
  <si>
    <t>GALLETAS SIN SAL  Presentación:  ENV.X 185 G</t>
  </si>
  <si>
    <t>MARCA ARGENTITAS</t>
  </si>
  <si>
    <t>890100019.4</t>
  </si>
  <si>
    <t>POROTOS ALUBIA  Presentación:  PAQ.500 GR</t>
  </si>
  <si>
    <t>DOÑA PUPA</t>
  </si>
  <si>
    <t>890060017.2</t>
  </si>
  <si>
    <t>CHOCLO GRANO ENTERO AMARILLO  Presentación:  LATA X 350 GR</t>
  </si>
  <si>
    <t>890060012.10</t>
  </si>
  <si>
    <t>CALDOS EN CUBITOS  Presentación:  CAJA POR 12 U</t>
  </si>
  <si>
    <t>KNORR</t>
  </si>
  <si>
    <t>CAYELAC</t>
  </si>
  <si>
    <t>890020073.21</t>
  </si>
  <si>
    <t>QUESO MANTECOSO  Presentación:  KILO</t>
  </si>
  <si>
    <t>890020073.29</t>
  </si>
  <si>
    <t xml:space="preserve">QUESO UNTABLE INDIVIDUAL </t>
  </si>
  <si>
    <t>890020080.24</t>
  </si>
  <si>
    <t>LECHE LIQUIDA ENTERA LARGA VIDA  -  ENV. X LITRO</t>
  </si>
  <si>
    <t>VERONICA</t>
  </si>
  <si>
    <t xml:space="preserve"> 890020005.15</t>
  </si>
  <si>
    <t>YOGUR DESCREMADO</t>
  </si>
  <si>
    <t>890020005.14</t>
  </si>
  <si>
    <t>YOGUR ENTERO</t>
  </si>
  <si>
    <t>LECHE ENTERA EN POLVO SIN T.A.C.C.  Presentación:  X 800 GRS.</t>
  </si>
  <si>
    <t>VIDALAC</t>
  </si>
  <si>
    <t>ACEITE DE GIRASOL SIN T.A.C.C.  Presentación:  X 900 CC</t>
  </si>
  <si>
    <t>890040088.1</t>
  </si>
  <si>
    <t>BUDIN DULCE  Presentación:  UNIDAD</t>
  </si>
  <si>
    <t>DALE</t>
  </si>
  <si>
    <t>890100099.1</t>
  </si>
  <si>
    <t xml:space="preserve">GELATINA  Presentación:  X KILO </t>
  </si>
  <si>
    <t>ARAL</t>
  </si>
  <si>
    <t>890020075.18</t>
  </si>
  <si>
    <t>LECHE ENTERA EN POLVO INSTANTANEA EN ESTUCHE Y DE PRIMERA CALIDAD - DGE  Presentación:  ENVASE 800 GR</t>
  </si>
  <si>
    <t>MARCA MUNDO LACTEO</t>
  </si>
  <si>
    <t>https://www.briosa.com.ar/productos/suprema-x-kg/</t>
  </si>
  <si>
    <t>https://www.cotodigital3.com.ar/sitios/cdigi/producto/-criollitos-x-uni/_/A-00046045-00046045-200</t>
  </si>
  <si>
    <t>https://www.dinoonline.com.ar/super/producto/yogur-ilolay-firme-entero-frutilla-pote-x-190-gr/_/A-3260702-3260702-s</t>
  </si>
  <si>
    <t>https://www.mercadolibre.com.ar/cafe-arlistan-sustentable-170gr/p/MLA19754817?matt_tool=73015101&amp;matt_word=&amp;matt_source=google&amp;matt_campaign_id=14508401210&amp;matt_ad_group_id=127259817352&amp;matt_match_type=&amp;matt_network=g&amp;matt_device=c&amp;matt_creative=543325948534&amp;matt_keyword=&amp;matt_ad_position=&amp;matt_ad_type=pla&amp;matt_merchant_id=455190242&amp;matt_product_id=MLA19754817-product&amp;matt_product_partition_id=1730803161262&amp;matt_target_id=aud-415044759576:pla-1730803161262&amp;gclid=CjwKCAiAvK2bBhB8EiwAZUbP1C7x8opuDVrEpHzDmTCteBVXkDyGYTPxfGEXhyrRL8OwZa5wVSGopRoCId0QAvD_BwE</t>
  </si>
  <si>
    <t>https://newgarden.com.ar/premezcla-panaderia-y-reposteria-natuzen-x-1-kg-sin-tacc.html?gclid=Cj0KCQiA37KbBhDgARIsAIzce14GrMSgTONx-1AL5L5CwMM3sToPAcEnEdjb7rqGoAjDDs4P5V4p6DcaAlZ6EALw_wcB</t>
  </si>
  <si>
    <t>https://www.olivadonmateo.com.ar/productos/avena-instantanea-x-500-gs/?gclid=Cj0KCQiA37KbBhDgARIsAIzce14t65JwA_d2l-KKIZVBug2yZwtbhHk-5uZ5odDsnMzfxMpC2U9430MaAkp4EALw_wcB</t>
  </si>
  <si>
    <t>400gr</t>
  </si>
  <si>
    <t>LENTEJAS Presentación: X 400gr. Solicitado: gr</t>
  </si>
  <si>
    <t>COMIDA DESHIDRATADA PREELABORADA Presentación: UNIDAD</t>
  </si>
  <si>
    <t>890060206.1</t>
  </si>
  <si>
    <t>https://www.cotodigital3.com.ar/sitios/cdigi/producto/-pata-muslo-sin-piel-x-kg-congelados/_/A-00042215-00042215-200</t>
  </si>
  <si>
    <t>Atado</t>
  </si>
  <si>
    <t>Cavendish</t>
  </si>
  <si>
    <t>Violeta Media Larga</t>
  </si>
  <si>
    <t>Eureka - Comercial</t>
  </si>
  <si>
    <t>Flakkee - Primera</t>
  </si>
  <si>
    <t>Anquito</t>
  </si>
  <si>
    <t>Arapey - Primera</t>
  </si>
  <si>
    <t>colorados - grande</t>
  </si>
  <si>
    <t>https://articulo.mercadolibre.com.ar/MLA-618361864-sal-fina-sobres-individuales-05-g-x-1000-abedul-aderezos-_JM#reco_item_pos=1&amp;reco_backend=machinalis-v2p-pdp-boost-v2_ranker&amp;reco_backend_type=low_level&amp;reco_client=vip-v2p&amp;reco_id=90f530c9-69f3-4da3-bb23-8052437c8e7f</t>
  </si>
  <si>
    <t>https://atomoconviene.com/atomo-ecommerce/tapas/95328-disco-empanada-atomo-criollas-12-unid---7798159940140.html</t>
  </si>
  <si>
    <t>https://www.rappi.com.ar/p/inalpa-choclo-amarillo-en-granos-448128?retailer_id=1302&amp;store_id=141880&amp;store_type=market&amp;market_type=jumbo&amp;product_id=2111737863&amp;show_detail=true&amp;region_id=541300&amp;utm_source=google&amp;pid=google&amp;utm_medium=cpc&amp;af_channel=cpc&amp;utm_campaign=CX_AR_PR_SE_PL_PLA_ALL_CPG_RAP_ALL_NA_00000&amp;c=CX_AR_PR_SE_PL_PLA_ALL_CPG_RAP_ALL_NA_00000&amp;utm_id=18321765504&amp;af_c_id=18321765504&amp;utm_term=&amp;af_keywords=&amp;utm_content=&amp;af_ad=&amp;gclid=Cj0KCQiAgaGgBhC8ARIsAAAyLfGygWjMwq7CKeX0VKN4DB-dHnB_jH_PNzoUZew9_VUWHVUozls-XvEaAu4tEALw_wcB</t>
  </si>
  <si>
    <t>https://shop.nestle.com.ar/products/la-lechera-softpack-800gr?variant=39530795761739&amp;currency=ARS&amp;utm_medium=product_sync&amp;utm_source=google&amp;utm_content=sag_organic&amp;utm_campaign=sag_organic&amp;gclid=Cj0KCQiApKagBhC1ARIsAFc7Mc6SUaCgozps7Hp57VxECfm3O9lDr_f92437zAjP6QXlugqzsSOG0pAaAkr5EALw_wcB</t>
  </si>
  <si>
    <t>https://www.farmacity.com/barra-de-cereal-light-frutilla-con-yogurth-x-23-gr/p?idsku=129574&amp;utm_source=google&amp;utm_medium=cpc&amp;utm_campaign=&amp;keyword=&amp;gclid=Cj0KCQiApKagBhC1ARIsAFc7Mc6FjFp_eaulsMt5g24S8g2vy4Z72RkbgC3RSPQR1wsHQk6xt2fJXnIaAjDkEALw_wcB</t>
  </si>
  <si>
    <t>https://articulo.mercadolibre.com.ar/MLA-775815311-gelatina-sabor-frutilla-1kg-c-azucar-orloc-kenko-almagro-_JM#reco_item_pos=4&amp;reco_backend=machinalis-v2p-pdp-boost-v2_ranker&amp;reco_backend_type=low_level&amp;reco_client=vip-v2p&amp;reco_id=eaf5b5e1-a38f-43fa-96ce-5851876592ad</t>
  </si>
  <si>
    <t>https://www.cotodigital3.com.ar/sitios/cdigi/browse/_/N-bvj4bf?Dy=1&amp;Nf=product.startDate%7CLTEQ%2B1.6829856E12%7C%7Cproduct.endDate%7CGTEQ%2B1.6829856E12&amp;Nr=AND(product.sDisp_200%3A1004%2Cproduct.language%3Aespa%C3%B1ol%2COR(product.siteId%3ACotoDigital))</t>
  </si>
  <si>
    <t>https://www.mercadolibre.com.ar/mermelada-de-durazno-individual-abedul-caja-x108-u-x-20-g/p/MLA20008821?matt_tool=79223494&amp;matt_word=&amp;matt_source=google&amp;matt_campaign_id=19551928966&amp;matt_ad_group_id=146222375698&amp;matt_match_type=&amp;matt_network=g&amp;matt_device=c&amp;matt_creative=644528088682&amp;matt_keyword=&amp;matt_ad_position=&amp;matt_ad_type=pla&amp;matt_merchant_id=735111307&amp;matt_product_id=MLA20008821-product&amp;matt_product_partition_id=1935749459641&amp;matt_target_id=aud-1967389572605:pla-1935749459641&amp;gad=1&amp;gclid=Cj0KCQjwu-KiBhCsARIsAPztUF0t6M48LKdWvAUCf2n2SZbFk7EQJoX0A-3nQuZrQBnWjBcNe_ToU-caAg1ZEALw_wcB</t>
  </si>
  <si>
    <t>Delicious - Comercial - Grande</t>
  </si>
  <si>
    <t>https://articulo.mercadolibre.com.ar/MLA-1133550197-sal-fina-abedul-en-sobrecitos-caja-x1000u-05-gr-sin-tacc-_JM?variation=#reco_item_pos=1&amp;reco_backend=ranker_v2-vip-v2p_marketplace&amp;reco_backend_type=low_level&amp;reco_client=vip-v2p&amp;reco_id=fb7d8176-03df-4005-aa64-7dd685835ef3</t>
  </si>
  <si>
    <t>https://diaonline.supermercadosdia.com.ar/sal-gruesa-celusal-1-kg-15147/p</t>
  </si>
  <si>
    <t>https://www.carrefour.com.ar/te-en-saquitos-green-hills-clasica-100-u/p?idsku=8215&amp;gclid=Cj0KCQjw9MCnBhCYARIsAB1WQVUyptV9DjKOu4c-gD7rVa7ujgyHmwg1YJzC-aITJNpFNQugRO5EdnIaAorLEALw_wcB</t>
  </si>
  <si>
    <t>https://www.cotodigital3.com.ar/sitios/cdigi/producto/-harina-trigo-000-morixe-paq-1-kgm/_/A-00480051-00480051-200</t>
  </si>
  <si>
    <t>https://atomoconviene.com/atomo-ecommerce/harinas-y-premezclas/21952-harina-de-trigo-morixe-4-0-1000-grs--7790199000020.html</t>
  </si>
  <si>
    <t>https://articulo.mercadolibre.com.ar/MLA-1364217851-azucar-ledesma-seleccion-blanco-1000-sobres-5grs-pack-1-caja-_JM?variation=#reco_item_pos=1&amp;reco_backend=ranker_v2-vip-v2p_marketplace&amp;reco_backend_type=low_level&amp;reco_client=vip-v2p&amp;reco_id=408f6c59-e72f-4413-9662-47eabb90b949</t>
  </si>
  <si>
    <t>https://www.mercadolibre.com.ar/azucar-individual-chango-de-1000-sobres/p/MLA21049595#reco_item_pos=1&amp;reco_backend=ranker_v2-vip-v2p_marketplace&amp;reco_backend_type=low_level&amp;reco_client=vip-v2p&amp;reco_id=37c93f70-5d68-43f3-8fc5-1ee39ddf8c50</t>
  </si>
  <si>
    <t>https://www.mercadolibre.com.ar/leche-en-polvo-sobres-descremada-ilolay-x-30u-5g-sin-tacc/p/MLA24750643?from=gshop&amp;matt_tool=79223494&amp;matt_word=&amp;matt_source=google&amp;matt_campaign_id=19551928966&amp;matt_ad_group_id=146222375458&amp;matt_match_type=&amp;matt_network=g&amp;matt_device=c&amp;matt_creative=644528088673&amp;matt_keyword=&amp;matt_ad_position=&amp;matt_ad_type=pla&amp;matt_merchant_id=735078350&amp;matt_product_id=MLA24750643-product&amp;matt_product_partition_id=1965499112844&amp;matt_target_id=aud-1930507555320:pla-1965499112844&amp;gclid=Cj0KCQjwgNanBhDUARIsAAeIcAsd8ovT3W_C8ODyyjlHnR0N7VIH9EbFPqQ23fGVPZPnTvmt4yFhp6kaAmooEALw_wcB</t>
  </si>
  <si>
    <t>https://diaonline.supermercadosdia.com.ar/leche-en-polvo-descremada-dia-800-gr-161510/p</t>
  </si>
  <si>
    <t>CARNE DE VACA</t>
  </si>
  <si>
    <t>POLLO</t>
  </si>
  <si>
    <t>HUEVOS</t>
  </si>
  <si>
    <t>VERDURAS</t>
  </si>
  <si>
    <t>CARNE DE NOVILLO DE 1RA</t>
  </si>
  <si>
    <t>CARNE DE NOVILLO DE 2DA</t>
  </si>
  <si>
    <t>FRUTAS FRESCAS</t>
  </si>
  <si>
    <t>ACEITES VEGETALES</t>
  </si>
  <si>
    <t>VINAGRE</t>
  </si>
  <si>
    <t>SAL</t>
  </si>
  <si>
    <t>HARINAS</t>
  </si>
  <si>
    <t>TÉS</t>
  </si>
  <si>
    <t>CAFÉS</t>
  </si>
  <si>
    <t>YERBAS</t>
  </si>
  <si>
    <t>ARROZ</t>
  </si>
  <si>
    <t>PASTAS SECAS</t>
  </si>
  <si>
    <t>SÉMOLA</t>
  </si>
  <si>
    <t>AZÚCAR</t>
  </si>
  <si>
    <t>EDULCORANTE</t>
  </si>
  <si>
    <t>PANIFICADOS</t>
  </si>
  <si>
    <t>PASTAS FRESCAS</t>
  </si>
  <si>
    <t>CACAO</t>
  </si>
  <si>
    <t>MERMELADAS</t>
  </si>
  <si>
    <t>GALLETAS</t>
  </si>
  <si>
    <t>LEGUMBRES</t>
  </si>
  <si>
    <t>ATÚN</t>
  </si>
  <si>
    <t>COCTEL DE FRUTAS</t>
  </si>
  <si>
    <t>SALSAS</t>
  </si>
  <si>
    <t>CALDOS</t>
  </si>
  <si>
    <t>LEVADURA</t>
  </si>
  <si>
    <t>LÁCTEOS</t>
  </si>
  <si>
    <t>ALMIDÓN DE MAÍZ</t>
  </si>
  <si>
    <t>CEREALES</t>
  </si>
  <si>
    <t>AVENA</t>
  </si>
  <si>
    <t>COMIDA PREELABORADA</t>
  </si>
  <si>
    <t>GELATINA</t>
  </si>
  <si>
    <t>REBOZADOR</t>
  </si>
  <si>
    <t>BUDINES</t>
  </si>
  <si>
    <t>CLASIFICACION</t>
  </si>
  <si>
    <t>https://www.cotodigital3.com.ar/sitios/cdigi/producto/-aceite-girasol--pureza---botella-900-ml/_/A-00497065-00497065-200</t>
  </si>
  <si>
    <t>https://www.carrefour.com.ar/vinagre-de-vino-menoyo-1-l/p</t>
  </si>
  <si>
    <t>https://www.cotodigital3.com.ar/sitios/cdigi/producto/-mate-cocido-tradicional-x25-saquitos-la-tranquera-625g/_/A-00561737-00561737-200</t>
  </si>
  <si>
    <t>https://atomoconviene.com/atomo-ecommerce/pastas-secas-guiseras/55747-fideos-soperos-la-prov--dedalito-500-grs--7798141970421.html</t>
  </si>
  <si>
    <t>https://www.carrefour.com.ar/fideos-tallarin-n5-lucchetti-500-g-726311/p</t>
  </si>
  <si>
    <t>https://diaonline.supermercadosdia.com.ar/polenta-coccion-rapida-dia-500-gr-264675/p</t>
  </si>
  <si>
    <t>https://www.supersimple.com.ar/Cabrales-cafe-torrado-molido-x-1-kg.html</t>
  </si>
  <si>
    <t>https://www.mercadolibre.com.ar/edulcorante-hileret-clasico-liquido-500ml-sin-tacc-0-cal/p/MLA20003830?pdp_filters=category:MLA194315#searchVariation=MLA20003830&amp;position=3&amp;search_layout=stack&amp;type=product&amp;tracking_id=d88c007e-e808-48f1-8d72-cdb690bb79d9</t>
  </si>
  <si>
    <t>Blanca (precios 1 y 2), Valencianita (precio 3)</t>
  </si>
  <si>
    <t>Valencia - Comercial- Mediano</t>
  </si>
  <si>
    <t>Cuatro cascos - Primera - Verde- Grande</t>
  </si>
  <si>
    <t>Perita - Mediano - rojo (precio 1 y 2), Perita- Grande (precio 3)</t>
  </si>
  <si>
    <t>Redondo - Grande- Rojo (precio 1 y 2), Redondo- Mediano (precio 3)</t>
  </si>
  <si>
    <t>p1 y p2 x 454 gr, p3 x 500 gr</t>
  </si>
  <si>
    <t>-</t>
  </si>
  <si>
    <t>https://www.modomarket.com/lentejas-la-abadia-x-400-gr/p</t>
  </si>
  <si>
    <t>https://www.elgranerodigital.com.ar/productos/porotos-alubia-x-500-gr/</t>
  </si>
  <si>
    <t>https://miserdiet.com.ar/producto/levadura-levex-por-unidad/</t>
  </si>
  <si>
    <t>https://articulo.mercadolibre.com.ar/MLA-614621563-leche-en-polvo-descremada-sachets-individuales-5-grs-ilolay-_JM</t>
  </si>
  <si>
    <t>https://www.jumbo.com.ar/leche-entera-la-serenisima-3sachet-1lt/p</t>
  </si>
  <si>
    <t>https://www.mercadolibre.com.ar/fideos-penne-rigate-matarazzo-sin-tacc-libre-de-gluten-500g/p/MLA20882391?pdp_filters=category:MLA412073#searchVariation=MLA20882391&amp;position=2&amp;search_layout=stack&amp;type=product&amp;tracking_id=352b69dd-ca5d-4c78-b0a5-364f59cc7332</t>
  </si>
  <si>
    <t>https://www.mercadolibre.com.ar/fideos-spaghetti-libre-de-gluten-sin-tacc-matarazzo-500g/p/MLA20949980?pdp_filters=category:MLA412073#searchVariation=MLA20949980&amp;position=1&amp;search_layout=stack&amp;type=product&amp;tracking_id=352b69dd-ca5d-4c78-b0a5-364f59cc7332</t>
  </si>
  <si>
    <t>https://elbanquito.com.ar/productos/integra-barra-sin-tacc-27-grs/</t>
  </si>
  <si>
    <t>https://newgarden.com.ar/rebozador-de-arroz-natuzen-x-240-g-sin-tacc.html</t>
  </si>
  <si>
    <t>https://www.carrefour.com.ar/dulce-de-membrillo-fernero-x-kg-707027/p</t>
  </si>
  <si>
    <t>quiosco ala este Casa de gobierno</t>
  </si>
  <si>
    <t>quiosco ala central casa de gobierno</t>
  </si>
  <si>
    <t>https://www.jumbo.com.ar/aceite-de-girasol-canuelas-900-ml/p</t>
  </si>
  <si>
    <t>https://atomoconviene.com/atomo-ecommerce/sal/6881-sal-fina-tresal-yodad-pqt-lamin-500-grs--7790936000061.html?fast_search=fs</t>
  </si>
  <si>
    <t>https://www.carrefour.com.ar/te-taragui-filtro-diamantado-x-25-uni-694892/p?idsku=88540&amp;gad_source=1&amp;gclid=Cj0KCQiA5rGuBhCnARIsAN11vgSbapytWfNx6fFgTlRtU7Ionqec-Jw10UGHu_5lj95sOLe5orUPyhUaAj3ZEALw_wcB</t>
  </si>
  <si>
    <t>https://www.cotodigital3.com.ar/sitios/cdigi/producto/-harina-leudante--morixe-paq-1-kgm/_/A-00480053-00480053-200</t>
  </si>
  <si>
    <t>https://diaonline.supermercadosdia.com.ar/harina-leudante-dia-1-kg-24274/p</t>
  </si>
  <si>
    <t>https://www.carrefour.com.ar/arroz-largo-fino-00000-dos-hermanos-bolsa-1-kg/p</t>
  </si>
  <si>
    <t>https://www.supermami.com.ar/super/producto/facturas-surtidas-pugliese-x-12-un/_/A-3411705-3411705-s</t>
  </si>
  <si>
    <t>https://www.jumbo.com.ar/cacao-original-toddy-180-gr/p</t>
  </si>
  <si>
    <t>https://diaonline.supermercadosdia.com.ar/queso-cremoso-dia-x-kg-297684/p</t>
  </si>
  <si>
    <t>https://tam.com.ar/ficha-1102-leche-polvo-descremada-purisima-x-800?gad_source=1&amp;gclid=CjwKCAiArLyuBhA7EiwA-qo80EKvg_c1_JJOSCuNnLcPSkzDuZGx3ezWS1EDatPD7qtXNDCF5loZCxoCFA8QAvD_BwE</t>
  </si>
  <si>
    <t>https://elbanquito.com.ar/productos/natuzen-rebozador-de-arroz-sin-tacc/</t>
  </si>
  <si>
    <t>https://www.mercadolibre.com.ar/dulce-de-membrillo-esnaola-lata-x-5-kg/p/MLA20020275?pdp_filters=category:MLA410897#searchVariation=MLA20020275&amp;position=1&amp;search_layout=stack&amp;type=product&amp;tracking_id=2a38b6ee-edfd-4a23-a57b-297f55c24a5e</t>
  </si>
  <si>
    <t>Morada de verano</t>
  </si>
  <si>
    <t>https://www.carrefour.com.ar/aceite-de-maiz-lira-900-cc/p</t>
  </si>
  <si>
    <t>https://www.cotodigital3.com.ar/sitios/cdigi/producto/-tapas-para-empanada-horno-ciudad-del-lago-300g/_/A-00024171-00024171-200</t>
  </si>
  <si>
    <t>https://blowmax.com.ar/producto/galleta-maria-elena-x-30u/</t>
  </si>
  <si>
    <t>https://www.carrefour.com.ar/galletitas-crackers-argentitas-3-x-102-g/p?idsku=913</t>
  </si>
  <si>
    <t>Okitsu Comercial</t>
  </si>
  <si>
    <t>Ancha verde (precio 1 y 2), rolliza verde (precio 3)</t>
  </si>
  <si>
    <t>ACEITE DE GIRASOL ENV.X 1,5 LTS ENVASE</t>
  </si>
  <si>
    <t>https://www.carrefour.com.ar/leche-entera-uat-carrefour-classic-tetra-1-lt-721388/p</t>
  </si>
  <si>
    <t>https://www.vea.com.ar/te-naturalidad-intacta-la-virginia-25-saquitos/p</t>
  </si>
  <si>
    <t>https://tam.com.ar/ficha-1068-te-green-hills100-saquitos-ens?gad_source=1&amp;gclid=CjwKCAjwupGyBhBBEiwA0UcqaARUeBQvzCVZKWtgXKYeWhPI2dikVmyg2feMiskH2t8v6WBPX0xT2hoCGysQAvD_BwE</t>
  </si>
  <si>
    <t>https://www.carrefour.com.ar/polenta-tradicional-mama-cocina-500-g-739544/p</t>
  </si>
  <si>
    <t>https://www.cotodigital3.com.ar/sitios/cdigi/browse/_/N-jhpgcb?Dy=1&amp;Nf=product.endDate%7CGTEQ%2B1.7157312E12%7C%7Cproduct.startDate%7CLTEQ%2B1.7157312E12&amp;Nr=AND(product.sDisp_200%3A1004%2Cproduct.language%3Aespa%C3%B1ol%2COR(product.siteId%3ACotoDigital))</t>
  </si>
  <si>
    <t>https://www.mercadolibre.com.ar/edulcorante-hileret-sweet-forte-400-sobres/p/MLA19934930?pdp_filters=category:MLA413215#searchVariation=MLA19934930&amp;position=13&amp;search_layout=stack&amp;type=product&amp;tracking_id=5078c0ac-2d78-4460-b524-43ad70b0199e</t>
  </si>
  <si>
    <t>https://www.cotodigital3.com.ar/sitios/cdigi/producto/-mignon-coto-x-kg/_/A-00044672-00044672-200</t>
  </si>
  <si>
    <t>https://www.carrefour.com.ar/mermelada-arcor-de-durazno-454-g/p</t>
  </si>
  <si>
    <t>https://www.carrefour.com.ar/fideos-integrales-tirabuzon-matarazzo-500-g-726307/p</t>
  </si>
  <si>
    <t>spunta - Primera - Grande (precio 1 y 2), Spunta - Primera - Mediano (precio 3)</t>
  </si>
  <si>
    <t>William´s Comercial - mediano</t>
  </si>
  <si>
    <t>AM  10606-8-AM23 - Proceso 10606-0010-lpu22  "Adquisición de Alimentos - Víveres Secos y Frescos"</t>
  </si>
  <si>
    <t>https://www.carrefour.com.ar/aceite-de-girasol-legitimo-15-lt-700952/p?idsku=97472&amp;gad_source=4&amp;gclid=CjwKCAjw9cCyBhBzEiwAJTUWNRe8zZM25b5kLtWBUL0XDlUm_dfP8iOm4H7tf_KVqZId0w3bCv5NhxoCXtAQAvD_BwE</t>
  </si>
  <si>
    <t>https://www.carrefour.com.ar/peceto-novillito-x-kg-662866/p</t>
  </si>
  <si>
    <t>https://www.almacendelsol.com.ar/producto/espil-huevos-x-maplet/</t>
  </si>
  <si>
    <t>https://diaonline.supermercadosdia.com.ar/acelga-x-1-kg-90134/p</t>
  </si>
  <si>
    <t>https://verdepuro.com.ar/producto/acelga-1-atado/</t>
  </si>
  <si>
    <t>https://motegreenmarket.com.ar/shop/frutas-y-verduras/frutas/banana-ecuadorx-kg/</t>
  </si>
  <si>
    <t>https://diaonline.supermercadosdia.com.ar/batata-x-1-kg-90062/p</t>
  </si>
  <si>
    <t>https://www.carrefour.com.ar/batata-x-kg/p</t>
  </si>
  <si>
    <t>https://diaonline.supermercadosdia.com.ar/berenjena-x-1-kg-90179/p</t>
  </si>
  <si>
    <t>https://www.cordiez.com.ar/cebolla-x-kg/p</t>
  </si>
  <si>
    <t>https://www.cotodigital3.com.ar/sitios/cdigi/producto/_/A-00000651-00000651-200/</t>
  </si>
  <si>
    <t>https://diaonline.supermercadosdia.com.ar/limon-x-1-kg-90114/p</t>
  </si>
  <si>
    <t>https://diaonline.supermercadosdia.com.ar/mandarina-x-1-kg-90119/p</t>
  </si>
  <si>
    <t>https://www.cotodigital3.com.ar/sitios/cdigi/producto/-mandarina-murcot---xkg/_/A-00000516-00000516-200</t>
  </si>
  <si>
    <t>https://www.cotodigital3.com.ar/sitios/cdigi/producto/-manzana-comercial-x-kg/_/A-00061002-00061002-200</t>
  </si>
  <si>
    <t>https://diaonline.supermercadosdia.com.ar/naranja-ombligo-x-1-kg-90118/p</t>
  </si>
  <si>
    <t>https://www.cotodigital3.com.ar/sitios/cdigi/producto/-naranja-jugo---xkg/_/A-00061005-00061005-200</t>
  </si>
  <si>
    <t>https://diaonline.supermercadosdia.com.ar/papa-negra-x-1-kg-90094/p</t>
  </si>
  <si>
    <t>https://www.carrefour.com.ar/pera-x-kg/p</t>
  </si>
  <si>
    <t>https://diaonline.supermercadosdia.com.ar/zanahoria-x-1-kg-90122/p</t>
  </si>
  <si>
    <t>https://www.cotodigital3.com.ar/sitios/cdigi/producto/-zanahoria-seleccion---xkg/_/A-00000686-00000686-200</t>
  </si>
  <si>
    <t>https://www.cotodigital3.com.ar/sitios/cdigi/producto/-zapallito-largo-x-kg/_/A-00000690-00000690-200</t>
  </si>
  <si>
    <t>https://diaonline.supermercadosdia.com.ar/zapallito-redondo-x-1-kg-90121/p</t>
  </si>
  <si>
    <t>https://www.jumbo.com.ar/zapallito-largo-por-kg/p?srsltid=AfmBOopydjIVuYNCnuOzZCJeS41Sir24L2-Q9EMbkw2G-3jxz9womkgLXa4</t>
  </si>
  <si>
    <t>https://www.cordiez.com.ar/zapallito-redondo-especial-x-kg/p</t>
  </si>
  <si>
    <t>https://www.masonline.com.ar/zapallito-redondo-500g/p?srsltid=AfmBOooLmebnVWfkKY7eyn2ewMbr_jc0cPMO5aTkxxXIEG68P9wQZCjD7F4</t>
  </si>
  <si>
    <t>https://diaonline.supermercadosdia.com.ar/zapallito-redondo-x-1-kg-90121/p?idsku=90121</t>
  </si>
  <si>
    <t>https://www.cotodigital3.com.ar/sitios/cdigi/producto/-remolacha-x-kg/_/A-00000677-00000677-200</t>
  </si>
  <si>
    <t>https://www.carrefour.com.ar/remolacha-x-kg/p</t>
  </si>
  <si>
    <t>https://www.cotodigital3.com.ar/sitios/cdigi/producto/-pimiento-verde---xkg/_/A-00000672-00000672-200</t>
  </si>
  <si>
    <t>https://diaonline.supermercadosdia.com.ar/tomate-perita-x-1-kg-90074/p</t>
  </si>
  <si>
    <t>https://www.cotodigital3.com.ar/sitios/cdigi/producto/-tomate-perit----xkg/_/A-00000683-00000683-200</t>
  </si>
  <si>
    <t>https://diaonline.supermercadosdia.com.ar/tomate-redondo-x-1-kg-90127/p</t>
  </si>
  <si>
    <t>https://www.jumbo.com.ar/tomate-redondo-grande-por-kg/p</t>
  </si>
  <si>
    <t>Precio DEIE</t>
  </si>
  <si>
    <t>https://www.vea.com.ar/sal-fina-dos-anclas-500-gr-3/p</t>
  </si>
  <si>
    <t>https://diaonline.supermercadosdia.com.ar/arroz-parboil-gallo-1-kg-295459/p</t>
  </si>
  <si>
    <t>https://atomoconviene.com/atomo-ecommerce/pastas-secas-guiseras/48173-fideos-guiseros-la-prov--codo-500-grs--7798141970391.html</t>
  </si>
  <si>
    <t>https://www.carrefour.com.ar/azucar-comun-carrefour-classic-tipo-a-en-bolsa-1-kg-723266/p</t>
  </si>
  <si>
    <t>https://atomoconviene.com/atomo-ecommerce/azucar-y-edulcorantes/26390-edulcorante-liq-barny-s-sodio-500-cc---7790490001788.html</t>
  </si>
  <si>
    <t>https://www.carrefour.com.ar/pan-mignon-x-kg-22935/p</t>
  </si>
  <si>
    <t>https://www.carrefour.com.ar/pimiento-amarillo-x-kg/p</t>
  </si>
  <si>
    <t>https://atomoconviene.com/atomo-ecommerce/yerba-mate/60495-yerba-comp--verdeflor-hierbas-500-grs--7793670000052.html</t>
  </si>
  <si>
    <t>https://www.modomarket.com/azucar-ledesma-clasica-x-1-kg/p</t>
  </si>
  <si>
    <t>https://www.mercader.com.ar/alimentos-galletas-galletas-dulces/galletas-livianas/gall-maria-elena-x-15g-x-30un-x-1un</t>
  </si>
  <si>
    <t>https://www.modomarket.com/choclo-cremoso-amarillo-inalpa-x-300-gr/p</t>
  </si>
  <si>
    <t>https://www.cotodigital3.com.ar/sitios/cdigi/producto/-atun-al-natural-lomitos-con-caldo-vegetal-coto-165g/_/A-00179550-00179550-200</t>
  </si>
  <si>
    <t>https://atomoconviene.com/atomo-ecommerce/salsas/57750-tomate-triturad-abeto--1-kg--7790696000011.html</t>
  </si>
  <si>
    <t>https://www.modomarket.com/tomate-triturado-ballesta-x-1-kg/p</t>
  </si>
  <si>
    <t>https://www.modomarket.com/queso-cremoso-punta-del-agua-horma-completa/p</t>
  </si>
  <si>
    <t>https://www.equipeshop.com.ar/productos/queso-untable-ilolay-en-mini-porc-individuales-20-gr-x-108/</t>
  </si>
  <si>
    <t>https://articulo.mercadolibre.com.ar/MLA-1384901979-gelatina-durazno-x-1-kg-orloc-_JM#polycard_client=recommendations_vip-v2p&amp;reco_backend=ranker_retrieval_system_vpp_v2p&amp;reco_client=vip-v2p&amp;reco_item_pos=3&amp;reco_backend_type=low_level&amp;reco_id=ac4f0293-0679-44fe-9e1f-1859e7e8a266</t>
  </si>
  <si>
    <t>https://articulo.mercadolibre.com.ar/MLA-779269716-gelatina-1kg-sabor-manzana-con-azucar-orloc-kenko-almagro-_JM#polycard_client=recommendations_vip-v2p&amp;reco_backend=ranker_retrieval_system_vpp_v2p&amp;reco_client=vip-v2p&amp;reco_item_pos=1&amp;reco_backend_type=low_level&amp;reco_id=074de3bd-4cf2-4f1d-a182-d5af648344e9</t>
  </si>
  <si>
    <t>890010043.2</t>
  </si>
  <si>
    <t xml:space="preserve"> MILANESA DE POLLO</t>
  </si>
  <si>
    <t>Sabores y Saberes</t>
  </si>
  <si>
    <t>890040030.1</t>
  </si>
  <si>
    <t xml:space="preserve"> PAN RALLADO</t>
  </si>
  <si>
    <t>KG</t>
  </si>
  <si>
    <t>890040036.1</t>
  </si>
  <si>
    <t>TORTITAS</t>
  </si>
  <si>
    <t>Panaderia Garibaldi</t>
  </si>
  <si>
    <t>Docena</t>
  </si>
  <si>
    <t>890020073.5</t>
  </si>
  <si>
    <t>QUESO CUARTIROLO</t>
  </si>
  <si>
    <t>RAMOLAC</t>
  </si>
  <si>
    <t>890040006.6</t>
  </si>
  <si>
    <t>GALLETAS DULCES SIN TACC</t>
  </si>
  <si>
    <t>SANTA MARIA</t>
  </si>
  <si>
    <t>Galletitas de vainilla en envase x 200 grs.</t>
  </si>
  <si>
    <t>890020080.13</t>
  </si>
  <si>
    <t xml:space="preserve"> LECHE CHOCOLATADA</t>
  </si>
  <si>
    <t>BAGGIO</t>
  </si>
  <si>
    <t>200 cc</t>
  </si>
  <si>
    <t xml:space="preserve"> 890150004.31</t>
  </si>
  <si>
    <t xml:space="preserve">GALLETAS DULCES </t>
  </si>
  <si>
    <t>unidad</t>
  </si>
  <si>
    <t>890100110.4</t>
  </si>
  <si>
    <t>GARBANZO EN CONSERVA</t>
  </si>
  <si>
    <t>300 gr</t>
  </si>
  <si>
    <t>GARBANZO EN CONSERVA secos</t>
  </si>
  <si>
    <t>LA ABADIA</t>
  </si>
  <si>
    <t>https://www.carniceriaelcolo.com.ar/pollo/milanesas-de-pollo-1kg</t>
  </si>
  <si>
    <t>https://www.zero-congelados.com.ar/productos/milanesa-de-pollo-sin-pre-fritar-x-1kg/</t>
  </si>
  <si>
    <t>https://granjaselpato.com.ar/producto/milanesas-crocantes-de-pollo/</t>
  </si>
  <si>
    <t>https://www.vea.com.ar/pan-rallado-fortificado-preferido-1-kg/p</t>
  </si>
  <si>
    <t>https://www.carrefour.com.ar/pan-rallado-preferido-fortificado-1-kg-731021/p</t>
  </si>
  <si>
    <t>https://www.carrefour.com.ar/queso-cuartirolo-tremblay-x-kg/p</t>
  </si>
  <si>
    <t>https://superelcondor.com.ar/producto/queso-cuartirolo-la-lecherita-fraccionado-x-kg/</t>
  </si>
  <si>
    <t>https://superelcondor.com.ar/producto/queso-cuartirolo-tio-pujio-x-pieza-peso-aproximado-4-5-kg/</t>
  </si>
  <si>
    <t>https://www.alternativanatural.com.ar/productos/galletitas-dulces-x-200-gr-vainilla-santa-maria/?variant=125127885&amp;pf=mc</t>
  </si>
  <si>
    <t>https://almacencamposverdes.com.ar/producto/galletitas-coco-200-gr-santa-mara/</t>
  </si>
  <si>
    <t>https://articulo.mercadolibre.com.ar/MLA-1396054617-chocolatada-baggio-x200ml-x-18-unidades-delipop-_JM?matt_tool=38087446&amp;utm_source=google_shopping&amp;utm_medium=organic</t>
  </si>
  <si>
    <t>https://atomoconviene.com/atomo-ecommerce/carnes-y-pollos/74032-vacio-de-novillo-1-kg--4402038740327.html</t>
  </si>
  <si>
    <t>https://diaonline.supermercadosdia.com.ar/suprema-de-pollo-x-1-kg-162808/p</t>
  </si>
  <si>
    <t>https://www.carrefour.com.ar/suprema-filette-de-pollo-al-vacio-cresta-roja-x-kg-700456/p</t>
  </si>
  <si>
    <t>https://www.carrefour.com.ar/cebolla-x-kg/p</t>
  </si>
  <si>
    <t>https://api.cotodigital.com.ar/sitios/cdigi/productos/limon-comercia-xkg/_/R-00061007-00061007-200?Dy=1</t>
  </si>
  <si>
    <t>https://api.cotodigital.com.ar/sitios/cdigi/productos/papa-blanca-xkg/_/R-00000695-00000695-200?Dy=1</t>
  </si>
  <si>
    <t>https://api.cotodigital.com.ar/sitios/cdigi/productos/pera-packams-x-kg/_/R-00000544-00000544-200?Dy=1</t>
  </si>
  <si>
    <t>https://api.cotodigital.com.ar/sitios/cdigi/productos/tomate-red-x-kg/_/R-00000684-00000684-200?Dy=1</t>
  </si>
  <si>
    <t>https://api.cotodigital.com.ar/sitios/cdigi/productos/aceite-girasol-legitimo-900-cmq/_/R-00102866-00102866-200?Dy=1</t>
  </si>
  <si>
    <t>https://diaonline.supermercadosdia.com.ar/aceite-de-girasol-dia-15-lt-24114/p</t>
  </si>
  <si>
    <t>https://www.masonline.com.ar/cafe-molido-la-planta-de-cafe-torrado-1-kg-2/p</t>
  </si>
  <si>
    <t>https://www.carrefour.com.ar/cafe-torrado-molido-la-planta-de-cafe-cabrales-1-kg/p</t>
  </si>
  <si>
    <t>https://www.hiperlibertad.com.ar/harina-000-canuelas-ultra-refinada-x-1kg/p</t>
  </si>
  <si>
    <t>https://atomoconviene.com/atomo-ecommerce/arroz/32852-arroz-l-fino-tio-carlos-00000-1000-grs--7792006000124.html</t>
  </si>
  <si>
    <t>https://api.cotodigital.com.ar/sitios/cdigi/productos/medialuna-de-grasa/_/R-00043606-00043606-200?Dy=1</t>
  </si>
  <si>
    <t>https://atomoconviene.com/atomo-ecommerce/mermelas-y-jaleas/56915-mermelada-dulcor-p-frutilla-500-grs--7793046008095.html</t>
  </si>
  <si>
    <t>https://www.modomarket.com/galletas-granix-fiesta-surtida-x-350-gr/p</t>
  </si>
  <si>
    <t>https://www.modomarket.com/galletas-media-tarde-tripack-x-315-gr/p</t>
  </si>
  <si>
    <t>https://api.cotodigital.com.ar/sitios/cdigi/productos/porotos-alubia-la-egipciana-bolsa-500-gr/_/R-00107861-00107861-200?Dy=1</t>
  </si>
  <si>
    <t>https://www.modomarket.com/copa-de-oro-coctel-4-frutas-x-820-gr/p</t>
  </si>
  <si>
    <t>https://api.cotodigital.com.ar/sitios/cdigi/productos/pure-de-tomate-salsati-tetrabrik-520-gr/_/R-00169714-00169714-200?Dy=1</t>
  </si>
  <si>
    <t>https://api.cotodigital.com.ar/sitios/cdigi/productos/yogur-entero-firme-sabor-frutilla-ilolay-190g/_/R-00573026-00573026-200?Dy=1&amp;showMoreIds=10093</t>
  </si>
  <si>
    <t>https://maxiconsumo.com/sucursal_capital/budin-condesa-con-frutas-170-gr-27800.html</t>
  </si>
  <si>
    <t>https://www.carrefour.com.ar/pizza-congelada-carrefour-mozzarella-estuche-600-g/p</t>
  </si>
  <si>
    <t>https://articulo.mercadolibre.com.ar/MLA-1381942647-servicio-de-lunch-catering-para-10-personas-_JM#polycard_client=recommendations_vip-v2p&amp;reco_backend=ranker_retrieval_system_vpp_v2p&amp;reco_model=ranker_entity_v2&amp;reco_client=vip-v2p&amp;reco_item_pos=1&amp;reco_backend_type=low_level&amp;reco_id=e212766e-0946-45e4-b494-22f6a5706315&amp;wid=MLA1381942647&amp;sid=recos</t>
  </si>
  <si>
    <t>https://www.vea.com.ar/galletitas-dale-vainilla-81-gr/p</t>
  </si>
  <si>
    <t>https://atomoconviene.com/atomo-ecommerce/leches-saborizadas/30550-leche-chocolata-nesquik-liviano-200-cc---8445290848932.html</t>
  </si>
  <si>
    <t>https://www.modomarket.com/garbanzos-caracas-x-300-grs/p</t>
  </si>
  <si>
    <t>https://www.hiperlibertad.com.ar/leche-en-polvo-manfrey-descremada/p?gad_source=1&amp;gclid=Cj0KCQiA_NC9BhCkARIsABSnSTaahCd6ymZf5J9qWqqwoD1ZjAYu_VmJWbvfpEAvBqWHO93m6taAasIaAmjCEALw_wcB&amp;idsku=15484&amp;sc=6</t>
  </si>
  <si>
    <t>https://www.cotodigital.com.ar/sitios/cdigi/productos/pechuga-con-piel-x-kg-congelados/_/R-00042218-00042218-200?Dy=1</t>
  </si>
  <si>
    <t>https://www.carrefour.com.ar/banana-seleccion-x-kg-719074/p</t>
  </si>
  <si>
    <t>https://www.carrefour.com.ar/naranja-de-jugo-x-kg-8314/p</t>
  </si>
  <si>
    <t>https://www.carrefour.com.ar/papa-x-kg-9278/p</t>
  </si>
  <si>
    <t>https://www.carrefour.com.ar/zanahoria-x-kg-630573/p</t>
  </si>
  <si>
    <t>https://atomoconviene.com/atomo-ecommerce/aceite-girasol-y-mezcla/11295-aceite-girasol-lagrimas-d-sol---900-cc---7793377000317.html</t>
  </si>
  <si>
    <t>https://www.carrefour.com.ar/yerba-mate-verdeflor-con-hierbas-serranas-500-g/p</t>
  </si>
  <si>
    <t>https://atomoconviene.com/atomo-ecommerce/avenas-y-semolas/17761-harina-de-maiz-prestopronta-prestopronta-490-grs--7790580138738.html</t>
  </si>
  <si>
    <t>https://diaonline.supermercadosdia.com.ar/pan-mignon-x-1-ud-259356/p</t>
  </si>
  <si>
    <t>https://diaonline.supermercadosdia.com.ar/medialuna-de-manteca-x-1-ud-259747/p</t>
  </si>
  <si>
    <t>https://www.carrefour.com.ar/duraznos-en-mitades-bulnez-en-lata-820-g-737479/p</t>
  </si>
  <si>
    <t>https://atomoconviene.com/atomo-ecommerce/caldos/80885-caldos-en-cubo-knorr-verdura-con-vegetales-12-unidades--7794000008557.html</t>
  </si>
  <si>
    <t>https://rojasglutenfree.com/productos/premezcla-base-multiple-dimax/</t>
  </si>
  <si>
    <t>https://newgarden.com.ar/harina-de-maiz-celidarina-x-500-g-sin-tacc-kosher.html</t>
  </si>
  <si>
    <t>https://newgarden.com.ar/avena-arrollada-instantanea-500-gr-ying-yang.html?gad_source=1&amp;gclid=Cj0KCQiA8fW9BhC8ARIsACwHqYoyAwKKY8WUvn3Go1yjHrrCY-cDsHW8piOVCveAKMc_aJUtpFJCMxsaAj7rEALw_wcB</t>
  </si>
  <si>
    <t>https://atomoconviene.com/atomo-ecommerce/galletitas-dulces/88576-galletas-dulces-formis-vainilla-frut-72-grs--7790040139893.html</t>
  </si>
  <si>
    <t>https://www.carrefour.com.ar/garbanzos-500-g/p</t>
  </si>
  <si>
    <t>https://www.cotodigital.com.ar/sitios/cdigi/productos/peceto-feteado-x-kg/_/R-00041407-00041407-200?Dy=1</t>
  </si>
  <si>
    <t>https://www.mpdulcinea.com.ar/MLA-1150895642-azucar-ledesma-800-sobres-individuales-de-05-gr-mpdulcinea-_JM</t>
  </si>
  <si>
    <t>https://diaonline.supermercadosdia.com.ar/cacao-en-polvo-toddy-extremo-180-gr-174818/p</t>
  </si>
  <si>
    <t>https://www.jumbo.com.ar/cacao-chocolino-180-gr-2/p?srsltid=AfmBOorMyLhWe1isN7Hsx6cLNzSp3ofIu-C6WzerLm1fnrU8bY7l-uro</t>
  </si>
  <si>
    <t>https://www.angelitagolosinas.com.ar/Gallargentitas_Crackers_Tripack_306gr_12_-199.shtml</t>
  </si>
  <si>
    <t>https://maxiconsumo.com/sucursal_salta/pure-marolio-520-gr-2616.html</t>
  </si>
  <si>
    <t>https://www.jumbo.com.ar/queso-cremoso-la-paulina-minimo-1-kg/p</t>
  </si>
  <si>
    <t>https://articulo.mercadolibre.com.ar/MLA-900041877-sardo-punta-del-agua-sin-tacc-_JM#polycard_client=search-nordic&amp;position=19&amp;search_layout=stack&amp;type=item&amp;tracking_id=345d5670-73db-4669-9820-e43fa8c70bea</t>
  </si>
  <si>
    <t>https://www.lacoopeencasa.coop/producto/yogurdescremado-ilolay-vainilla-pote-190grs/947512</t>
  </si>
  <si>
    <t>https://arcorencasa.com/producto/barra-cereal-mix-original/</t>
  </si>
  <si>
    <t>https://rojasglutenfree.com/productos/galletitas-dulces-sabor-vainilla-santa-maria/</t>
  </si>
  <si>
    <t>https://www.comodinencasa.com.ar/galleta-dale-rellenas-vainillas-x-81-gr/p</t>
  </si>
  <si>
    <t>https://www.mercader.com.ar/alimentos/granos/garbanzos-abadia-x-400g</t>
  </si>
  <si>
    <t>https://www.hiperlibertad.com.ar/aceite-mazola-de-maiz-900-cc/p</t>
  </si>
  <si>
    <t>https://www.modomarket.com/vinagre-puruvin-de-vino-x-1-lt/p</t>
  </si>
  <si>
    <t>https://www.carrefour.com.ar/fideos-tirabuzon-n28-lucchetti-500-g-726310/p</t>
  </si>
  <si>
    <t>https://www.carrefour.com.ar/pollo-entero-congelado-x-kg-699692/p?idsku=105063&amp;srsltid=AfmBOopjUDWrL1YK7PuUI1AyZYDodhU3wugmH4azLQ4Xmawr7eWmuHaNxtA</t>
  </si>
  <si>
    <t>https://www.jumbo.com.ar/banana-ecuador-x-kg/p</t>
  </si>
  <si>
    <t>https://www.vea.com.ar/pera-por-kg/p</t>
  </si>
  <si>
    <t>https://www.hiperlibertad.com.ar/fideos-ricatto-coditos-x-500gr/p</t>
  </si>
  <si>
    <t>https://www.masonline.com.ar/legumbres-porotos-colorados-egran-x-500-gr-2/p</t>
  </si>
  <si>
    <t>https://www.cordiez.com.ar/coctel-de-4-frutas-primer-precio-820-gr/p</t>
  </si>
  <si>
    <t>https://atomoconviene.com/atomo-ecommerce/conservas-de-fruta/68243-durazno-natural-alco-en-mitades-820-grs--7798132920398.html</t>
  </si>
  <si>
    <t>https://www.disco.com.ar/tomate-triturado-botella-970-gr-maxima-mp/p</t>
  </si>
  <si>
    <t>https://www.modomarket.com/almidon-de-maiz-chango-x-500-g/p</t>
  </si>
  <si>
    <t>https://www.hiperlibertad.com.ar/dulce-membrillo-la-campagnola-500-gr/p</t>
  </si>
  <si>
    <t>https://www.carrefour.com.ar/peceto-novillito-x-kg-662866/p?srsltid=AfmBOop2Lzxs_81A4c-EHOCJsojNwU62u5M_59eHvoVxGH1U7RzVUW5k</t>
  </si>
  <si>
    <t>https://www.vea.com.ar/peceto-4/p?gclsrc=aw.ds&amp;gad_source=1&amp;gad_campaignid=22725849049&amp;gbraid=0AAAAADJT3sgei8Wy2KYgxTJ4QpBV-MotQ&amp;gclid=CjwKCAjw_-3GBhAYEiwAjh9fUO0bmiFLD0expoDSLp7OnJXniv0u10-D_cHX5AF1yfJ_d2pOQDiR7BoCP-AQAvD_BwE</t>
  </si>
  <si>
    <t>https://diaonline.supermercadosdia.com.ar/pata-muslo-x-1-kg-162805/p</t>
  </si>
  <si>
    <t>https://www.jumbo.com.ar/muslo-de-pollo-cristal/p</t>
  </si>
  <si>
    <t>https://elarcamendoza.agrojusto.com.ar/productos/maple-de-huevos-0et3cs</t>
  </si>
  <si>
    <t>https://greenshop.ar/producto/huevos-colorados-maple/</t>
  </si>
  <si>
    <t>https://www.laanonima.com.ar/art_0370708</t>
  </si>
  <si>
    <t>https://www.jumbo.com.ar/cebolla-superior-por-kg-2/p</t>
  </si>
  <si>
    <t>https://www.disco.com.ar/chaucha-por-kg-2/p</t>
  </si>
  <si>
    <t>https://www.jumbo.com.ar/chaucha-rolliza-por-kg-2/p</t>
  </si>
  <si>
    <t>https://www.carrefour.com.ar/chaucha-ballina-x-kg/p?idsku=9094&amp;srsltid=AfmBOoosIrqX-I-ZMePiIpwSUeDbbB88u56rihcgZA5Crx1PSQYOS-5GDkY</t>
  </si>
  <si>
    <t>https://www.tuchanguito.com.ar/productos/lechuga-mantecosa-x-kg-venta-x-planta-al-peso/</t>
  </si>
  <si>
    <t>https://www.toledodigital.com.ar/lechuga-repollada-x-kg-318/p?srsltid=AfmBOoovXdJPo2pG9Uk9a9kzpwrBlYB0mMGETiA8zq3a0HaBCC3PKi8JsMw</t>
  </si>
  <si>
    <t>https://www.vea.com.ar/limon-x-kg-2/p</t>
  </si>
  <si>
    <t>https://www.vea.com.ar/mandarina-murcot-por-kg/p</t>
  </si>
  <si>
    <t>https://diaonline.supermercadosdia.com.ar/manzana-roja-comercial-en-bolsa-malla-x-kg-90111/p</t>
  </si>
  <si>
    <t>https://www.vea.com.ar/manzana-roja-por-kg-2/p</t>
  </si>
  <si>
    <t>https://www.jumbo.com.ar/zapallo-coreano-por-kg-3/p</t>
  </si>
  <si>
    <t>https://www.vea.com.ar/zapallo-coreano-por-kg-3/p</t>
  </si>
  <si>
    <t>https://diaonline.supermercadosdia.com.ar/anco-x-kg-90120/p</t>
  </si>
  <si>
    <t>https://www.vea.com.ar/remolacha-por-kg-2/p</t>
  </si>
  <si>
    <t>https://www.disco.com.ar/pimiento-verde-por-kg-4/p</t>
  </si>
  <si>
    <t>https://maxiconsumo.com/sucursal_loma_hermosa/aceite-marolio-mezcla-pvc-1-5-lt-10.html</t>
  </si>
  <si>
    <t>https://maxiconsumo.com/sucursal_loma_hermosa/vinagre-dos-anclas-vino-1-lt-11345.html</t>
  </si>
  <si>
    <t>https://www.mercadolibre.com.ar/sal-fina-individual-abedul-caja-x-1000-sobres/p/MLA22209533?pdp_filters=item_id%3AMLA1451904780&amp;from=gshop&amp;matt_tool=56716608&amp;matt_word=&amp;matt_source=google&amp;matt_campaign_id=22107887211&amp;matt_ad_group_id=173357542476&amp;matt_match_type=&amp;matt_network=g&amp;matt_device=c&amp;matt_creative=729634817189&amp;matt_keyword=&amp;matt_ad_position=&amp;matt_ad_type=pla&amp;matt_merchant_id=735114561&amp;matt_product_id=MLA22209533-product&amp;matt_product_partition_id=2387501131827&amp;matt_target_id=aud-2418879680145:pla-2387501131827&amp;cq_src=google_ads&amp;cq_cmp=22107887211&amp;cq_net=g&amp;cq_plt=gp&amp;cq_med=pla&amp;gad_source=1&amp;gad_campaignid=22107887211&amp;gbraid=0AAAAAD01zQb8BwW6paXhQf5MWN9gUrBYh&amp;gclid=CjwKCAjw_-3GBhAYEiwAjh9fUE7VwIAcUDMBTJhZt70bKHfa2t_ohfUxjuKEHPAwpAv9NT6_SrJFzBoC-PQQAvD_BwE</t>
  </si>
  <si>
    <t>https://maxiconsumo.com/sucursal_loma_hermosa/sal-marolio-fina-estuche-500-gr-19645.html</t>
  </si>
  <si>
    <t>https://maxiconsumo.com/sucursal_loma_hermosa/sal-celusal-gruesa-estuche-1-kg-1984.html</t>
  </si>
  <si>
    <t>https://www.cotodigital.com.ar/sitios/cdigi/productos/sal-gruesa-celusal-paq-1-kgm/_/R-00011354-00011354-200?Dy=1&amp;idSucursal=200</t>
  </si>
  <si>
    <t>https://maxiconsumo.com/sucursal_loma_hermosa/yerba-la-tranquera-liviana-1-kg-14831.html</t>
  </si>
  <si>
    <t>https://www.carrefour.com.ar/yerba-mate-amanda-tradicional-1-kg/p</t>
  </si>
  <si>
    <t>https://maxiconsumo.com/sucursal_loma_hermosa/yerba-en-saquitos-nobleza-gaucha-25-un-27412.html</t>
  </si>
  <si>
    <t>https://atomoconviene.com/atomo-ecommerce/te-y-mate-cocido-/83803-yerba-infusion-la-tranquera-selec-suave-25-saquitos--7790480090099.html</t>
  </si>
  <si>
    <t>https://www.carrefour.com.ar/infusion-a-base-de-cafe-arlistan-pet-170-g-727998/p</t>
  </si>
  <si>
    <t>https://maxiconsumo.com/sucursal_loma_hermosa/harina-morixe-leudante-1-kg-44149.html</t>
  </si>
  <si>
    <t>https://www.modomarket.com/arroz-dos-hermanos-parboil-bolsa-1-k/p</t>
  </si>
  <si>
    <t>https://www.cordiez.com.ar/arroz-largo-fino-dos-hermanos-1-kg/p</t>
  </si>
  <si>
    <t>https://www.vea.com.ar/fideos-tirabuzon-500-grs-cuisine-co/p</t>
  </si>
  <si>
    <t>https://www.vea.com.ar/fideos-lucchetti-tallarin-n5-x500g-2/p</t>
  </si>
  <si>
    <t>https://maxiconsumo.com/sucursal_loma_hermosa/polenta-marolio-500-gr-19064.html</t>
  </si>
  <si>
    <t>https://www.cordiez.com.ar/harina-de-maiz-1-minuto-egran-500-gr/p</t>
  </si>
  <si>
    <t>https://masivos.mercadoshops.com.ar/blanca-refinada-pack-1000-5-g/p/MLA29666896?pdp_filters=category%3AMLA389312%7Cseller_id%3A273864798%7Citem_id%3AMLA1629372090</t>
  </si>
  <si>
    <t>https://articulo.mercadolibre.com.ar/MLA-905683166-azucar-en-sobres-individuales-sticks-5-g-x-400-unidades-cafe-_JM?matt_tool=68741995&amp;matt_word=&amp;matt_source=google&amp;matt_campaign_id=22107887214&amp;matt_ad_group_id=173357537716&amp;matt_match_type=&amp;matt_network=g&amp;matt_device=c&amp;matt_creative=729634817225&amp;matt_keyword=&amp;matt_ad_position=&amp;matt_ad_type=pla&amp;matt_merchant_id=143083119&amp;matt_product_id=MLA905683166&amp;matt_product_partition_id=2389907716476&amp;matt_target_id=aud-2418879680145:pla-2389907716476&amp;cq_src=google_ads&amp;cq_cmp=22107887214&amp;cq_net=g&amp;cq_plt=gp&amp;cq_med=pla&amp;gad_source=1&amp;gad_campaignid=22107887214&amp;gbraid=0AAAAAD01zQa4EueCOnxg1-Tz9cLr2v64l&amp;gclid=Cj0KCQjwovPGBhDxARIsAFhgkwQXRJP9wzrhQWrIbiFsO5M4BtZUuQGg0Jzsq7_mfoZLP9vrZqWGArQaAgnTEALw_wcB</t>
  </si>
  <si>
    <t>https://maxiconsumo.com/sucursal_loma_hermosa/azucar-marolio-1-kg-322.html</t>
  </si>
  <si>
    <t>https://diaonline.supermercadosdia.com.ar/mermelada-dulcor-durazno-454-gr-266687/p</t>
  </si>
  <si>
    <t>https://www.hiperlibertad.com.ar/galletas-pepas-trio-x-500g-2/p</t>
  </si>
  <si>
    <t>https://maxiconsumo.com/sucursal_loma_hermosa/galletitas-festiva-max-surtida-300-gr-12986.html</t>
  </si>
  <si>
    <t>https://angelitagolosinas.com.ar/Gallmaria_Elena_30x15gr_4_-124.shtml</t>
  </si>
  <si>
    <t>https://www.cotodigital.com.ar/sitios/cdigi/productos/galletitas-crackers-criollitas-300g/_/R-00099168-00099168-200?Dy=1&amp;idSucursal=200</t>
  </si>
  <si>
    <t>https://www.modomarket.com/galletas-argentitas-tripack-x-306-gr/p</t>
  </si>
  <si>
    <t>https://www.cotodigital.com.ar/sitios/cdigi/productos/lentejas-la-espa%C3%B1ola-400g/_/R-00603680-00603680-200?gad_campaignid=755736711&amp;gad_source=1&amp;gbraid=0AAAAADgefHgpNHozjJ0dzjOXeqAoWIflz&amp;gclid=Cj0KCQjwovPGBhDxARIsAFhgkwTQ0WnVc60g63UJ83XTxkwcW4Be5zPO7eGnz1hobIbjx0vfb6TofucaAhagEALw_wcB&amp;suc=091</t>
  </si>
  <si>
    <t>https://maxiconsumo.com/sucursal_azul/lenteja-molto-350-gr-19782.html</t>
  </si>
  <si>
    <t>https://www.cotodigital.com.ar/sitios/cdigi/productos/lentejas-secas-inalpa-300-grm/_/R-00535796-00535796-200?Dy=1&amp;idSucursal=200</t>
  </si>
  <si>
    <t>https://www.jumbo.com.ar/lentejas-300-grs-cuisine-co/p</t>
  </si>
  <si>
    <t>https://maxiconsumo.com/sucursal_loma_hermosa/lenteja-marolio-400-gr-19005.html</t>
  </si>
  <si>
    <t>https://www.vea.com.ar/choclo-arcor-entero-x300g-2/p</t>
  </si>
  <si>
    <t>https://www.disco.com.ar/choclo-arcor-entero-x300g-2/p</t>
  </si>
  <si>
    <t>https://maxiconsumo.com/sucursal_loma_hermosa/choclo-molto-cremoso-amarillo-350-gr-25206.html</t>
  </si>
  <si>
    <t>https://www.disco.com.ar/arvejas-inalpa-secas-remojadas-x300gr-2/p</t>
  </si>
  <si>
    <t>https://maxiconsumo.com/sucursal_loma_hermosa/arvejas-molto-350-gr-19780.html</t>
  </si>
  <si>
    <t>https://maxiconsumo.com/sucursal_loma_hermosa/atun-gomes-da-costa-aceite-trozo-170-gr-14010.html</t>
  </si>
  <si>
    <t>https://maxiconsumo.com/sucursal_loma_hermosa/coctel-de-frutas-marolio-820-gr-19176.html</t>
  </si>
  <si>
    <t>https://maxiconsumo.com/sucursal_loma_hermosa/caldo-knorr-verdura-12-un-728.html</t>
  </si>
  <si>
    <t>https://www.carrefour.com.ar/queso-sardo-lucrecia-x-kg-684069/p</t>
  </si>
  <si>
    <t>https://provifood.com/productos/10707/</t>
  </si>
  <si>
    <t>https://xpallet.com.ar/veronica-queso-untable-entero-20-g-108-potes/</t>
  </si>
  <si>
    <t>https://www.disco.com.ar/leche-en-polvo-entera-800-grs-cuisine-co/p</t>
  </si>
  <si>
    <t>https://www.jumbo.com.ar/leche-en-polvo-entera-800-grs-cuisine-co/p</t>
  </si>
  <si>
    <t>https://maxiconsumo.com/sucursal_loma_hermosa/leche-la-serenisima-clasica-3-1-lt-20849.html</t>
  </si>
  <si>
    <t>https://www.disco.com.ar/yogur-descremado-ilolay-vita-f-vainilla-pote-200-g/p</t>
  </si>
  <si>
    <t>https://www.cotodigital.com.ar/sitios/cdigi/productos/yogur-descremado-ilolay-vainilla-firme-190-gr/_/R-00005250-00005250-200</t>
  </si>
  <si>
    <t>https://www.carrefour.com.ar/leche-en-polvo-franciscana-pouch-800-g-715359/p</t>
  </si>
  <si>
    <t>https://articulo.mercadolibre.com.ar/MLA-898699446-rebozador-de-arroz-natuzen-sin-tacc-240gr-x1u-_JM?matt_tool=68741995&amp;matt_word=&amp;matt_source=google&amp;matt_campaign_id=22107887214&amp;matt_ad_group_id=173357539636&amp;matt_match_type=&amp;matt_network=g&amp;matt_device=c&amp;matt_creative=729634817249&amp;matt_keyword=&amp;matt_ad_position=&amp;matt_ad_type=pla&amp;matt_merchant_id=317283948&amp;matt_product_id=MLA898699446&amp;matt_product_partition_id=2391110771410&amp;matt_target_id=aud-2418879680145:pla-2391110771410&amp;cq_src=google_ads&amp;cq_cmp=22107887214&amp;cq_net=g&amp;cq_plt=gp&amp;cq_med=pla&amp;gad_source=1&amp;gad_campaignid=22107887214&amp;gbraid=0AAAAAD01zQa4EueCOnxg1-Tz9cLr2v64l&amp;gclid=Cj0KCQjwovPGBhDxARIsAFhgkwTKH4pNYMIhw9W-YsmeSG9bQoeXexs85tjKT4T1XfIDLh8ldPTk9yYaAjZKEALw_wcB</t>
  </si>
  <si>
    <t>https://www.masonline.com.ar/budin-check-marmolado-170-g-2/p</t>
  </si>
  <si>
    <t>https://diaonline.supermercadosdia.com.ar/budin-marmolado-dia-160-gr-304775/p</t>
  </si>
  <si>
    <t>https://maxiconsumo.com/sucursal_loma_hermosa/avena-morixe-tradicional-400-gr-26125.html</t>
  </si>
  <si>
    <t>https://www.thefreshmarket.com.ar/productos/cous-cous-marroqui-x-180-gr-mole/</t>
  </si>
  <si>
    <t>https://maxiconsumo.com/sucursal_loma_hermosa/pan-rallado-molto-1-kg-26978.html</t>
  </si>
  <si>
    <t>https://supercristian.com.ar/producto/sancor-leche-chocolatada-x200ml/</t>
  </si>
  <si>
    <t>https://maxiconsumo.com/sucursal_loma_hermosa/garbanzos-marolio-300-gr-5853.html</t>
  </si>
  <si>
    <t>https://www.carrefour.com.ar/garbanzos-inalpa-secos-remojados-lata-300-g-695920/p</t>
  </si>
  <si>
    <t>https://maxiconsumo.com/sucursal_loma_hermosa/garbanzos-marolio-400-gr-19012.html</t>
  </si>
  <si>
    <t>https://www.hiperlibertad.com.ar/vacio-de-novillo-x-1-kg/p?sc=6&amp;srsltid=AfmBOopKl7pHz6odaKl-ztacIX-zaZYL-wLpGsZudYhb8NckYuUbTTB4</t>
  </si>
  <si>
    <t>https://www.elgranerodigital.com.ar/productos/pechuga-de-pollo-x-1-kg/</t>
  </si>
  <si>
    <t>https://www.vea.com.ar/acelga-por-u-2/p</t>
  </si>
  <si>
    <t>https://www.jumbo.com.ar/batata-por-kg-2/p</t>
  </si>
  <si>
    <t>https://www.carrefour.com.ar/berenjena-negra-x-kg-2/p?idsku=7736&amp;gad_source=1&amp;gad_campaignid=22060140196&amp;gbraid=0AAAAADunTUEvswSkKHI-u1TH0nNcYvQq9&amp;gclid=Cj0KCQiA6Y7KBhCkARIsAOxhqtM8crTJPH9Y62ZGaBO53dmf5bNM1qziodn3EQTVPIKyE3UqZmqv02QaAsHhEALw_wcB</t>
  </si>
  <si>
    <t>https://www.jumbo.com.ar/tomate-perita-por-kg-2/p</t>
  </si>
  <si>
    <t>https://diaonline.supermercadosdia.com.ar/yerba-mate-chamigo-500-gr-53413/p</t>
  </si>
  <si>
    <t>https://www.mercadolibre.com.ar/oferta-te-green-hills-clasico-100-saquitos-en-sobres/p/MLA19878263#polycard_client=search-nordic&amp;search_layout=grid&amp;position=1&amp;type=product&amp;tracking_id=a501e1ed-5dc2-4af6-8399-4f7057ee5de8&amp;wid=MLA1995563276&amp;sid=search</t>
  </si>
  <si>
    <t>https://www.hiperlibertad.com.ar/harina-000-pureza-ultra-refinada-1-kg/p</t>
  </si>
  <si>
    <t>https://www.hiperlibertad.com.ar/harina-0000-favorita-fortificada-x-1-kg/p</t>
  </si>
  <si>
    <t>https://maxiconsumo.com/sucursal_loma_hermosa/harina-marolio-0000-1-kg-19014.html</t>
  </si>
  <si>
    <t>https://maxiconsumo.com/sucursal_loma_hermosa/arroz-lucchetti-parbolado-bolsa-1-kg-18160.html</t>
  </si>
  <si>
    <t>https://maxiconsumo.com/sucursal_loma_hermosa/fideos-marolio-mostachol-liso-500-gr-19903.html</t>
  </si>
  <si>
    <t>https://maxiconsumo.com/sucursal_loma_hermosa/fideos-lucchetti-tallarines-500-gr-30018.html</t>
  </si>
  <si>
    <t>https://www.hiperlibertad.com.ar/ravioles-la-salte-a-de-jam-n-y-queso-x-450-gr/p</t>
  </si>
  <si>
    <t>https://atomoconviene.com/atomo-ecommerce/pastas-y-rellenas/3944-ravioles-fresc--la-italiana-jamon-y-queso-500-grs--7791664000934.html</t>
  </si>
  <si>
    <t>https://www.hiperlibertad.com.ar/ravioles-de-pollo-y-espinaca-villa-dagri-500gr/p?idsku=9855&amp;gad_source=1&amp;gad_campaignid=21798903107&amp;gbraid=0AAAAADSYgW7GSiJ7-IoiBZ3ARjfmMglkR&amp;gclid=CjwKCAiAmKnKBhBrEiwAaqAnZ2fu7jEyKaG0YiBln4C4jS-EhzHfF2WJPVptYMBFbx00Wwhfr3Gq7BoCjcUQAvD_BwE</t>
  </si>
  <si>
    <t>https://www.mercadolibre.com.ar/azucar-ledesma-seleccion-blanco-1000-sobres-5grs-nueva/up/MLAU208223673#polycard_client=recommendations_pdp-pads-up&amp;reco_backend=recomm_platform_base_merge_pads_rfa&amp;wid=MLA1255392584&amp;reco_model=search_recos_backend_merge&amp;reco_client=pdp-pads-up&amp;reco_item_pos=2&amp;reco_backend_type=low_level&amp;reco_id=4c29b970-946e-4ee5-9e74-8609b03919f6&amp;sid=recos&amp;is_advertising=true&amp;ad_domain=PDPDESKTOP_UP&amp;ad_position=3&amp;ad_click_id=OGJjNzJmZTAtY2Y4OS00ZjIzLWIzNTctMWJiM2E4NjZkMTdi</t>
  </si>
  <si>
    <t>https://www.modomarket.com/edulcorante-hileret-stevia-x-400-sob/p</t>
  </si>
  <si>
    <t>https://maxiconsumo.com/sucursal_loma_hermosa/catalogsearch/result/index/?p=2&amp;q=edulcorante</t>
  </si>
  <si>
    <t>https://maxiconsumo.com/sucursal_loma_hermosa/edulcorante-chuker-400-ml-2245.html</t>
  </si>
  <si>
    <t>https://www.carrefour.com.ar/tapa-para-empanada-hojaldre-bulnez-12-uni-736418/p</t>
  </si>
  <si>
    <t>https://www.carrefour.com.ar/choclo-cremoso-amarillo-inalpa-lata-300-g-699031/p</t>
  </si>
  <si>
    <t>https://www.modomarket.com/duraznos-en-mitades-alco-x-820-gr/p</t>
  </si>
  <si>
    <t>https://maxiconsumo.com/sucursal_loma_hermosa/pulpa-tomate-marolio-520-gr-13473.html</t>
  </si>
  <si>
    <t>https://www.modomarket.com/caldo-knorr-de-verduras-x-12-cubitos/p</t>
  </si>
  <si>
    <t>https://www.mercadolibre.com.ar/leche-en-polvo-descremada-purisima-30-sticks-x5g-cu/p/MLA39144800?pdp_filters=item_id%3AMLA1931267866&amp;from=gshop&amp;matt_tool=38279459&amp;matt_word=&amp;matt_source=google&amp;matt_campaign_id=22107887208&amp;matt_ad_group_id=173357537756&amp;matt_match_type=&amp;matt_network=g&amp;matt_device=c&amp;matt_creative=729634816796&amp;matt_keyword=&amp;matt_ad_position=&amp;matt_ad_type=pla&amp;matt_merchant_id=735111307&amp;matt_product_id=MLA39144800-product&amp;matt_product_partition_id=2387500367707&amp;matt_target_id=aud-2418879680145:pla-2387500367707&amp;cq_src=google_ads&amp;cq_cmp=22107887208&amp;cq_net=g&amp;cq_plt=gp&amp;cq_med=pla&amp;gad_source=1&amp;gad_campaignid=22107887208&amp;gbraid=0AAAAAD01zQaeO-h8SkyfMtombe2hKp8Ip&amp;gclid=CjwKCAiAmKnKBhBrEiwAaqAnZ1LUOLqQS7bd2rBUaIYT0opOjXFvSAUMMkelKHF5AU9cjF0tN5ZicRoCg-IQAvD_BwE</t>
  </si>
  <si>
    <t>PRECIOS DE REFERENCIA AL 26/12/2025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</si>
</sst>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"/>
    <numFmt numFmtId="165" formatCode="_-&quot;$&quot;\ * #,##0.00_-;\-&quot;$&quot;\ * #,##0.00_-;_-&quot;$&quot;\ * &quot;-&quot;??_-;_-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FE2F3"/>
        <bgColor rgb="FFCFE2F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2" fillId="0" borderId="1" xfId="1" applyBorder="1"/>
    <xf numFmtId="0" fontId="1" fillId="0" borderId="1" xfId="0" applyFont="1" applyFill="1" applyBorder="1" applyAlignment="1">
      <alignment wrapText="1"/>
    </xf>
    <xf numFmtId="164" fontId="0" fillId="3" borderId="1" xfId="0" applyNumberFormat="1" applyFill="1" applyBorder="1"/>
    <xf numFmtId="164" fontId="1" fillId="2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justify" vertical="top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1" fillId="0" borderId="1" xfId="0" applyFont="1" applyFill="1" applyBorder="1"/>
    <xf numFmtId="0" fontId="3" fillId="0" borderId="1" xfId="0" applyFont="1" applyFill="1" applyBorder="1"/>
    <xf numFmtId="164" fontId="0" fillId="3" borderId="1" xfId="0" applyNumberFormat="1" applyFont="1" applyFill="1" applyBorder="1"/>
    <xf numFmtId="0" fontId="0" fillId="0" borderId="0" xfId="0" applyFill="1"/>
    <xf numFmtId="0" fontId="2" fillId="0" borderId="1" xfId="1" applyFill="1" applyBorder="1"/>
    <xf numFmtId="164" fontId="0" fillId="5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164" fontId="0" fillId="3" borderId="1" xfId="0" applyNumberFormat="1" applyFill="1" applyBorder="1" applyAlignment="1"/>
    <xf numFmtId="0" fontId="1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2" fillId="0" borderId="1" xfId="1" applyBorder="1"/>
    <xf numFmtId="164" fontId="0" fillId="3" borderId="1" xfId="0" applyNumberFormat="1" applyFill="1" applyBorder="1"/>
    <xf numFmtId="164" fontId="0" fillId="5" borderId="1" xfId="0" applyNumberFormat="1" applyFill="1" applyBorder="1"/>
    <xf numFmtId="0" fontId="4" fillId="0" borderId="1" xfId="0" applyFont="1" applyFill="1" applyBorder="1" applyAlignment="1">
      <alignment horizontal="justify" vertical="top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wrapText="1"/>
    </xf>
    <xf numFmtId="164" fontId="2" fillId="0" borderId="1" xfId="1" applyNumberFormat="1" applyFill="1" applyBorder="1"/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0" fontId="6" fillId="0" borderId="0" xfId="0" applyFont="1" applyFill="1"/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center" wrapText="1"/>
    </xf>
    <xf numFmtId="0" fontId="0" fillId="3" borderId="0" xfId="0" applyFill="1"/>
    <xf numFmtId="0" fontId="0" fillId="3" borderId="1" xfId="0" applyFill="1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Fill="1" applyBorder="1"/>
    <xf numFmtId="0" fontId="0" fillId="0" borderId="1" xfId="0" applyNumberFormat="1" applyFill="1" applyBorder="1"/>
    <xf numFmtId="0" fontId="0" fillId="0" borderId="1" xfId="0" applyBorder="1"/>
    <xf numFmtId="0" fontId="0" fillId="6" borderId="0" xfId="0" applyFill="1"/>
    <xf numFmtId="0" fontId="4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9" fillId="0" borderId="1" xfId="0" applyFont="1" applyBorder="1" applyAlignment="1">
      <alignment horizontal="left" vertical="top" wrapText="1"/>
    </xf>
    <xf numFmtId="165" fontId="9" fillId="0" borderId="1" xfId="0" applyNumberFormat="1" applyFont="1" applyBorder="1" applyAlignment="1">
      <alignment horizontal="left" vertical="top" wrapText="1"/>
    </xf>
    <xf numFmtId="0" fontId="0" fillId="0" borderId="1" xfId="0" applyFill="1" applyBorder="1"/>
    <xf numFmtId="0" fontId="9" fillId="7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ercadolibre.com.ar/dulce-de-membrillo-esnaola-lata-x-5-kg/p/MLA20020275?pdp_filters=category:MLA410897" TargetMode="External"/><Relationship Id="rId21" Type="http://schemas.openxmlformats.org/officeDocument/2006/relationships/hyperlink" Target="https://www.distribuidorasabatini.com/app/?action=detail&amp;itemId=7874" TargetMode="External"/><Relationship Id="rId42" Type="http://schemas.openxmlformats.org/officeDocument/2006/relationships/hyperlink" Target="https://www.mercadolibre.com.ar/fideos-spaghetti-libre-de-gluten-sin-tacc-matarazzo-500g/p/MLA20949980?pdp_filters=category:MLA412073" TargetMode="External"/><Relationship Id="rId47" Type="http://schemas.openxmlformats.org/officeDocument/2006/relationships/hyperlink" Target="https://www.cotodigital3.com.ar/sitios/cdigi/producto/-criollitos-x-uni/_/A-00046045-00046045-200" TargetMode="External"/><Relationship Id="rId63" Type="http://schemas.openxmlformats.org/officeDocument/2006/relationships/hyperlink" Target="https://www.vea.com.ar/pan-rallado-fortificado-preferido-1-kg/p" TargetMode="External"/><Relationship Id="rId68" Type="http://schemas.openxmlformats.org/officeDocument/2006/relationships/hyperlink" Target="https://maxiconsumo.com/sucursal_capital/budin-condesa-con-frutas-170-gr-27800.html" TargetMode="External"/><Relationship Id="rId84" Type="http://schemas.openxmlformats.org/officeDocument/2006/relationships/hyperlink" Target="https://www.modomarket.com/copa-de-oro-coctel-4-frutas-x-820-gr/p" TargetMode="External"/><Relationship Id="rId89" Type="http://schemas.openxmlformats.org/officeDocument/2006/relationships/hyperlink" Target="https://www.modomarket.com/galletas-media-tarde-tripack-x-315-gr/p" TargetMode="External"/><Relationship Id="rId2" Type="http://schemas.openxmlformats.org/officeDocument/2006/relationships/hyperlink" Target="https://atomoconviene.com/atomo-ecommerce/pastas-secas-guiseras/55747-fideos-soperos-la-prov--dedalito-500-grs--7798141970421.html" TargetMode="External"/><Relationship Id="rId16" Type="http://schemas.openxmlformats.org/officeDocument/2006/relationships/hyperlink" Target="https://www.cotodigital3.com.ar/sitios/cdigi/producto/-harina-trigo-000-morixe-paq-1-kgm/_/A-00480051-00480051-200" TargetMode="External"/><Relationship Id="rId29" Type="http://schemas.openxmlformats.org/officeDocument/2006/relationships/hyperlink" Target="https://www.cotodigital3.com.ar/sitios/cdigi/producto/-criollitos-x-uni/_/A-00046045-00046045-200" TargetMode="External"/><Relationship Id="rId107" Type="http://schemas.openxmlformats.org/officeDocument/2006/relationships/hyperlink" Target="https://diaonline.supermercadosdia.com.ar/harina-000-canuelas-ultra-refinada-1-kg-273445/p" TargetMode="External"/><Relationship Id="rId11" Type="http://schemas.openxmlformats.org/officeDocument/2006/relationships/hyperlink" Target="https://www.carrefour.com.ar/te-en-saquitos-green-hills-clasica-100-u/p?idsku=8215&amp;gclid=Cj0KCQjw9MCnBhCYARIsAB1WQVUyptV9DjKOu4c-gD7rVa7ujgyHmwg1YJzC-aITJNpFNQugRO5EdnIaAorLEALw_wcB" TargetMode="External"/><Relationship Id="rId24" Type="http://schemas.openxmlformats.org/officeDocument/2006/relationships/hyperlink" Target="https://www.cocinaconvalentino.com.ar/levaduras/12504-levadura-seca-levex-display-2-sobres-caja-50-10grs-c-u-0000000000000.html" TargetMode="External"/><Relationship Id="rId32" Type="http://schemas.openxmlformats.org/officeDocument/2006/relationships/hyperlink" Target="https://ezdstore.com/tienda-online/galletas/saladas/agua/galletas-mediatarde-x-110gr/" TargetMode="External"/><Relationship Id="rId37" Type="http://schemas.openxmlformats.org/officeDocument/2006/relationships/hyperlink" Target="https://www.farmacity.com/barra-de-cereal-light-frutilla-con-yogurth-x-23-gr/p?idsku=129574&amp;utm_source=google&amp;utm_medium=cpc&amp;utm_campaign=&amp;keyword=&amp;gclid=Cj0KCQiApKagBhC1ARIsAFc7Mc6FjFp_eaulsMt5g24S8g2vy4Z72RkbgC3RSPQR1wsHQk6xt2fJXnIaAjDkEALw_wcB" TargetMode="External"/><Relationship Id="rId40" Type="http://schemas.openxmlformats.org/officeDocument/2006/relationships/hyperlink" Target="https://www.carrefour.com.ar/dulce-de-membrillo-fernero-x-kg-707027/p" TargetMode="External"/><Relationship Id="rId45" Type="http://schemas.openxmlformats.org/officeDocument/2006/relationships/hyperlink" Target="https://www.jumbo.com.ar/leche-entera-la-serenisima-3sachet-1lt/p" TargetMode="External"/><Relationship Id="rId53" Type="http://schemas.openxmlformats.org/officeDocument/2006/relationships/hyperlink" Target="https://atomoconviene.com/atomo-ecommerce/galletitas-dulces/88576-galletas-dulces-formis-vainilla-frut-72-grs--7790040139893.html" TargetMode="External"/><Relationship Id="rId58" Type="http://schemas.openxmlformats.org/officeDocument/2006/relationships/hyperlink" Target="https://almacencamposverdes.com.ar/producto/galletitas-coco-200-gr-santa-mara/" TargetMode="External"/><Relationship Id="rId66" Type="http://schemas.openxmlformats.org/officeDocument/2006/relationships/hyperlink" Target="https://www.carrefour.com.ar/pizza-congelada-carrefour-mozzarella-estuche-600-g/p" TargetMode="External"/><Relationship Id="rId74" Type="http://schemas.openxmlformats.org/officeDocument/2006/relationships/hyperlink" Target="https://api.cotodigital.com.ar/sitios/cdigi/productos/yogur-entero-firme-sabor-frutilla-ilolay-190g/_/R-00573026-00573026-200?Dy=1&amp;showMoreIds=10093" TargetMode="External"/><Relationship Id="rId79" Type="http://schemas.openxmlformats.org/officeDocument/2006/relationships/hyperlink" Target="https://atomoconviene.com/atomo-ecommerce/caldos/80885-caldos-en-cubo-knorr-verdura-con-vegetales-12-unidades--7794000008557.html" TargetMode="External"/><Relationship Id="rId87" Type="http://schemas.openxmlformats.org/officeDocument/2006/relationships/hyperlink" Target="https://api.cotodigital.com.ar/sitios/cdigi/productos/porotos-alubia-la-egipciana-bolsa-500-gr/_/R-00107861-00107861-200?Dy=1" TargetMode="External"/><Relationship Id="rId102" Type="http://schemas.openxmlformats.org/officeDocument/2006/relationships/hyperlink" Target="https://atomoconviene.com/atomo-ecommerce/azucar-y-edulcorantes/26390-edulcorante-liq-barny-s-sodio-500-cc---7790490001788.html" TargetMode="External"/><Relationship Id="rId5" Type="http://schemas.openxmlformats.org/officeDocument/2006/relationships/hyperlink" Target="https://www.cotodigital3.com.ar/sitios/cdigi/producto/-peceto--estancias-coto-x-kg/_/A-00047994-00047994-200" TargetMode="External"/><Relationship Id="rId61" Type="http://schemas.openxmlformats.org/officeDocument/2006/relationships/hyperlink" Target="https://superelcondor.com.ar/producto/queso-cuartirolo-tio-pujio-x-pieza-peso-aproximado-4-5-kg/" TargetMode="External"/><Relationship Id="rId82" Type="http://schemas.openxmlformats.org/officeDocument/2006/relationships/hyperlink" Target="https://api.cotodigital.com.ar/sitios/cdigi/productos/pure-de-tomate-salsati-tetrabrik-520-gr/_/R-00169714-00169714-200?Dy=1" TargetMode="External"/><Relationship Id="rId90" Type="http://schemas.openxmlformats.org/officeDocument/2006/relationships/hyperlink" Target="https://www.mercader.com.ar/alimentos-galletas-galletas-dulces/galletas-livianas/gall-maria-elena-x-15g-x-30un-x-1un" TargetMode="External"/><Relationship Id="rId95" Type="http://schemas.openxmlformats.org/officeDocument/2006/relationships/hyperlink" Target="https://api.cotodigital.com.ar/sitios/cdigi/productos/medialuna-de-grasa/_/R-00043606-00043606-200?Dy=1" TargetMode="External"/><Relationship Id="rId19" Type="http://schemas.openxmlformats.org/officeDocument/2006/relationships/hyperlink" Target="https://newgarden.com.ar/almidon-de-maiz-glutal-x-500-g-sin-tacc.html?gclid=CjwKCAjwxo6IBhBKEiwAXSYBs6JKK-LESsVqqSqwvHlUU3W8ti_5PG6lZ5QvIHAdNBU-UyxcZk7ZgBoCmnsQAvD_BwE" TargetMode="External"/><Relationship Id="rId14" Type="http://schemas.openxmlformats.org/officeDocument/2006/relationships/hyperlink" Target="https://www.rimoldimayorista.com.ar/categorias/la-posadena-yerba-1-kg-27948.html" TargetMode="External"/><Relationship Id="rId22" Type="http://schemas.openxmlformats.org/officeDocument/2006/relationships/hyperlink" Target="https://chitza.com.ar/product/atun-aceite-caracas-x-170-gr/" TargetMode="External"/><Relationship Id="rId27" Type="http://schemas.openxmlformats.org/officeDocument/2006/relationships/hyperlink" Target="https://www.mercadolibre.com.ar/azucar-individual-chango-de-1000-sobres/p/MLA21049595" TargetMode="External"/><Relationship Id="rId30" Type="http://schemas.openxmlformats.org/officeDocument/2006/relationships/hyperlink" Target="https://atomoconviene.com/atomo-ecommerce/tapas/95328-disco-empanada-atomo-criollas-12-unid---7798159940140.html" TargetMode="External"/><Relationship Id="rId35" Type="http://schemas.openxmlformats.org/officeDocument/2006/relationships/hyperlink" Target="https://diaonline.supermercadosdia.com.ar/levadura-seca-levex-20-gr-47618/p" TargetMode="External"/><Relationship Id="rId43" Type="http://schemas.openxmlformats.org/officeDocument/2006/relationships/hyperlink" Target="https://elbanquito.com.ar/productos/integra-barra-sin-tacc-27-grs/" TargetMode="External"/><Relationship Id="rId48" Type="http://schemas.openxmlformats.org/officeDocument/2006/relationships/hyperlink" Target="https://articulo.mercadolibre.com.ar/MLA-614621563-leche-en-polvo-descremada-sachets-individuales-5-grs-ilolay-_JM" TargetMode="External"/><Relationship Id="rId56" Type="http://schemas.openxmlformats.org/officeDocument/2006/relationships/hyperlink" Target="https://atomoconviene.com/atomo-ecommerce/leches-saborizadas/30550-leche-chocolata-nesquik-liviano-200-cc---8445290848932.html" TargetMode="External"/><Relationship Id="rId64" Type="http://schemas.openxmlformats.org/officeDocument/2006/relationships/hyperlink" Target="https://www.zero-congelados.com.ar/productos/milanesa-de-pollo-sin-pre-fritar-x-1kg/" TargetMode="External"/><Relationship Id="rId69" Type="http://schemas.openxmlformats.org/officeDocument/2006/relationships/hyperlink" Target="https://elbanquito.com.ar/productos/natuzen-rebozador-de-arroz-sin-tacc/" TargetMode="External"/><Relationship Id="rId77" Type="http://schemas.openxmlformats.org/officeDocument/2006/relationships/hyperlink" Target="https://www.equipeshop.com.ar/productos/queso-untable-ilolay-en-mini-porc-individuales-20-gr-x-108/" TargetMode="External"/><Relationship Id="rId100" Type="http://schemas.openxmlformats.org/officeDocument/2006/relationships/hyperlink" Target="https://diaonline.supermercadosdia.com.ar/pan-mignon-x-1-ud-259356/p" TargetMode="External"/><Relationship Id="rId105" Type="http://schemas.openxmlformats.org/officeDocument/2006/relationships/hyperlink" Target="https://www.modomarket.com/azucar-ledesma-clasica-x-1-kg/p" TargetMode="External"/><Relationship Id="rId8" Type="http://schemas.openxmlformats.org/officeDocument/2006/relationships/hyperlink" Target="https://www.cotodigital3.com.ar/sitios/cdigi/browse/_/N-bvj4bf?Dy=1&amp;Nf=product.startDate%7CLTEQ%2B1.6829856E12%7C%7Cproduct.endDate%7CGTEQ%2B1.6829856E12&amp;Nr=AND(product.sDisp_200%3A1004%2Cproduct.language%3Aespa%C3%B1ol%2COR(product.siteId%3ACotoDigital))" TargetMode="External"/><Relationship Id="rId51" Type="http://schemas.openxmlformats.org/officeDocument/2006/relationships/hyperlink" Target="https://www.carrefour.com.ar/garbanzos-500-g/p" TargetMode="External"/><Relationship Id="rId72" Type="http://schemas.openxmlformats.org/officeDocument/2006/relationships/hyperlink" Target="https://www.carrefour.com.ar/fideos-integrales-tirabuzon-matarazzo-500-g-726307/p" TargetMode="External"/><Relationship Id="rId80" Type="http://schemas.openxmlformats.org/officeDocument/2006/relationships/hyperlink" Target="https://atomoconviene.com/atomo-ecommerce/salsas/57750-tomate-triturad-abeto--1-kg--7790696000011.html" TargetMode="External"/><Relationship Id="rId85" Type="http://schemas.openxmlformats.org/officeDocument/2006/relationships/hyperlink" Target="https://www.cotodigital3.com.ar/sitios/cdigi/producto/-atun-al-natural-lomitos-con-caldo-vegetal-coto-165g/_/A-00179550-00179550-200" TargetMode="External"/><Relationship Id="rId93" Type="http://schemas.openxmlformats.org/officeDocument/2006/relationships/hyperlink" Target="https://www.carrefour.com.ar/mermelada-arcor-de-durazno-454-g/p" TargetMode="External"/><Relationship Id="rId98" Type="http://schemas.openxmlformats.org/officeDocument/2006/relationships/hyperlink" Target="https://www.cotodigital3.com.ar/sitios/cdigi/producto/-tapas-para-empanada-horno-ciudad-del-lago-300g/_/A-00024171-00024171-200" TargetMode="External"/><Relationship Id="rId3" Type="http://schemas.openxmlformats.org/officeDocument/2006/relationships/hyperlink" Target="https://www.cotodigital3.com.ar/sitios/cdigi/producto/-mate-cocido-tradicional-x25-saquitos-la-tranquera-625g/_/A-00561737-00561737-200" TargetMode="External"/><Relationship Id="rId12" Type="http://schemas.openxmlformats.org/officeDocument/2006/relationships/hyperlink" Target="https://www.carrefour.com.ar/arroz-largo-fino-00000-dos-hermanos-bolsa-1-kg/p" TargetMode="External"/><Relationship Id="rId17" Type="http://schemas.openxmlformats.org/officeDocument/2006/relationships/hyperlink" Target="https://atomoconviene.com/atomo-ecommerce/harinas-y-premezclas/21952-harina-de-trigo-morixe-4-0-1000-grs--7790199000020.html" TargetMode="External"/><Relationship Id="rId25" Type="http://schemas.openxmlformats.org/officeDocument/2006/relationships/hyperlink" Target="https://miserdiet.com.ar/producto/levadura-levex-por-unidad/" TargetMode="External"/><Relationship Id="rId33" Type="http://schemas.openxmlformats.org/officeDocument/2006/relationships/hyperlink" Target="https://www.modomarket.com/lentejas-la-abadia-x-400-gr/p" TargetMode="External"/><Relationship Id="rId38" Type="http://schemas.openxmlformats.org/officeDocument/2006/relationships/hyperlink" Target="https://newgarden.com.ar/premezcla-panaderia-y-reposteria-natuzen-x-1-kg-sin-tacc.html?gclid=Cj0KCQiA37KbBhDgARIsAIzce14GrMSgTONx-1AL5L5CwMM3sToPAcEnEdjb7rqGoAjDDs4P5V4p6DcaAlZ6EALw_wcB" TargetMode="External"/><Relationship Id="rId46" Type="http://schemas.openxmlformats.org/officeDocument/2006/relationships/hyperlink" Target="https://www.cotodigital3.com.ar/sitios/cdigi/producto/-aceite-girasol--pureza---botella-900-ml/_/A-00497065-00497065-200" TargetMode="External"/><Relationship Id="rId59" Type="http://schemas.openxmlformats.org/officeDocument/2006/relationships/hyperlink" Target="https://www.carrefour.com.ar/queso-cuartirolo-tremblay-x-kg/p" TargetMode="External"/><Relationship Id="rId67" Type="http://schemas.openxmlformats.org/officeDocument/2006/relationships/hyperlink" Target="https://newgarden.com.ar/avena-arrollada-instantanea-500-gr-ying-yang.html?gad_source=1&amp;gclid=Cj0KCQiA8fW9BhC8ARIsACwHqYoyAwKKY8WUvn3Go1yjHrrCY-cDsHW8piOVCveAKMc_aJUtpFJCMxsaAj7rEALw_wcB" TargetMode="External"/><Relationship Id="rId103" Type="http://schemas.openxmlformats.org/officeDocument/2006/relationships/hyperlink" Target="https://www.mercadolibre.com.ar/edulcorante-hileret-sweet-forte-400-sobres/p/MLA19934930?pdp_filters=category:MLA413215" TargetMode="External"/><Relationship Id="rId108" Type="http://schemas.openxmlformats.org/officeDocument/2006/relationships/hyperlink" Target="https://www.cotodigital3.com.ar/sitios/cdigi/producto/-harina-trigo-000-morixe-paq-1-kgm/_/A-00480051-00480051-200" TargetMode="External"/><Relationship Id="rId20" Type="http://schemas.openxmlformats.org/officeDocument/2006/relationships/hyperlink" Target="https://distribuidoraliliana.com.ar/comestible/857-almidon-de-maiz-bolsita-glutal.html" TargetMode="External"/><Relationship Id="rId41" Type="http://schemas.openxmlformats.org/officeDocument/2006/relationships/hyperlink" Target="https://www.olivadonmateo.com.ar/productos/avena-instantanea-x-500-gs/?gclid=Cj0KCQiA37KbBhDgARIsAIzce14t65JwA_d2l-KKIZVBug2yZwtbhHk-5uZ5odDsnMzfxMpC2U9430MaAkp4EALw_wcB" TargetMode="External"/><Relationship Id="rId54" Type="http://schemas.openxmlformats.org/officeDocument/2006/relationships/hyperlink" Target="https://www.vea.com.ar/galletitas-dale-vainilla-81-gr/p" TargetMode="External"/><Relationship Id="rId62" Type="http://schemas.openxmlformats.org/officeDocument/2006/relationships/hyperlink" Target="https://www.carrefour.com.ar/pan-rallado-preferido-fortificado-1-kg-731021/p" TargetMode="External"/><Relationship Id="rId70" Type="http://schemas.openxmlformats.org/officeDocument/2006/relationships/hyperlink" Target="https://rojasglutenfree.com/productos/premezcla-base-multiple-dimax/" TargetMode="External"/><Relationship Id="rId75" Type="http://schemas.openxmlformats.org/officeDocument/2006/relationships/hyperlink" Target="https://www.carrefour.com.ar/leche-entera-uat-carrefour-classic-tetra-1-lt-721388/p" TargetMode="External"/><Relationship Id="rId83" Type="http://schemas.openxmlformats.org/officeDocument/2006/relationships/hyperlink" Target="https://www.carrefour.com.ar/duraznos-en-mitades-bulnez-en-lata-820-g-737479/p" TargetMode="External"/><Relationship Id="rId88" Type="http://schemas.openxmlformats.org/officeDocument/2006/relationships/hyperlink" Target="https://www.carrefour.com.ar/galletitas-crackers-argentitas-3-x-102-g/p?idsku=913" TargetMode="External"/><Relationship Id="rId91" Type="http://schemas.openxmlformats.org/officeDocument/2006/relationships/hyperlink" Target="https://blowmax.com.ar/producto/galleta-maria-elena-x-30u/" TargetMode="External"/><Relationship Id="rId96" Type="http://schemas.openxmlformats.org/officeDocument/2006/relationships/hyperlink" Target="https://www.supermami.com.ar/super/producto/facturas-surtidas-pugliese-x-12-un/_/A-3411705-3411705-s" TargetMode="External"/><Relationship Id="rId1" Type="http://schemas.openxmlformats.org/officeDocument/2006/relationships/hyperlink" Target="https://www.cotodigital3.com.ar/sitios/cdigi/producto/-vacio-del-centro-estancias-coto-x-kg/_/A-00047980-00047980-200" TargetMode="External"/><Relationship Id="rId6" Type="http://schemas.openxmlformats.org/officeDocument/2006/relationships/hyperlink" Target="https://www.cotodigital3.com.ar/sitios/cdigi/producto/-pata-muslo-sin-piel-x-kg-congelados/_/A-00042215-00042215-200" TargetMode="External"/><Relationship Id="rId15" Type="http://schemas.openxmlformats.org/officeDocument/2006/relationships/hyperlink" Target="https://diaonline.supermercadosdia.com.ar/harina-000-canuelas-ultra-refinada-1-kg-273445/p" TargetMode="External"/><Relationship Id="rId23" Type="http://schemas.openxmlformats.org/officeDocument/2006/relationships/hyperlink" Target="https://www.cotodigital3.com.ar/sitios/cdigi/producto/-arveja-seca-rem-inca-lat-350-gr/_/A-00128955-00128955-200" TargetMode="External"/><Relationship Id="rId28" Type="http://schemas.openxmlformats.org/officeDocument/2006/relationships/hyperlink" Target="https://www.mercadolibre.com.ar/edulcorante-hileret-clasico-liquido-500ml-sin-tacc-0-cal/p/MLA20003830?pdp_filters=category:MLA194315" TargetMode="External"/><Relationship Id="rId36" Type="http://schemas.openxmlformats.org/officeDocument/2006/relationships/hyperlink" Target="https://www.dinoonline.com.ar/super/producto/yogur-ilolay-firme-entero-frutilla-pote-x-190-gr/_/A-3260702-3260702-s" TargetMode="External"/><Relationship Id="rId49" Type="http://schemas.openxmlformats.org/officeDocument/2006/relationships/hyperlink" Target="https://tam.com.ar/ficha-1102-leche-polvo-descremada-purisima-x-800?gad_source=1&amp;gclid=CjwKCAiArLyuBhA7EiwA-qo80EKvg_c1_JJOSCuNnLcPSkzDuZGx3ezWS1EDatPD7qtXNDCF5loZCxoCFA8QAvD_BwE" TargetMode="External"/><Relationship Id="rId57" Type="http://schemas.openxmlformats.org/officeDocument/2006/relationships/hyperlink" Target="https://www.alternativanatural.com.ar/productos/galletitas-dulces-x-200-gr-vainilla-santa-maria/?variant=125127885&amp;pf=mc" TargetMode="External"/><Relationship Id="rId106" Type="http://schemas.openxmlformats.org/officeDocument/2006/relationships/hyperlink" Target="https://diaonline.supermercadosdia.com.ar/polenta-coccion-rapida-dia-500-gr-264675/p" TargetMode="External"/><Relationship Id="rId10" Type="http://schemas.openxmlformats.org/officeDocument/2006/relationships/hyperlink" Target="https://diaonline.supermercadosdia.com.ar/sal-gruesa-celusal-1-kg-15147/p" TargetMode="External"/><Relationship Id="rId31" Type="http://schemas.openxmlformats.org/officeDocument/2006/relationships/hyperlink" Target="https://www.jumbo.com.ar/cacao-original-toddy-180-gr/p" TargetMode="External"/><Relationship Id="rId44" Type="http://schemas.openxmlformats.org/officeDocument/2006/relationships/hyperlink" Target="https://diaonline.supermercadosdia.com.ar/queso-cremoso-dia-x-kg-297684/p" TargetMode="External"/><Relationship Id="rId52" Type="http://schemas.openxmlformats.org/officeDocument/2006/relationships/hyperlink" Target="https://www.modomarket.com/garbanzos-caracas-x-300-grs/p" TargetMode="External"/><Relationship Id="rId60" Type="http://schemas.openxmlformats.org/officeDocument/2006/relationships/hyperlink" Target="https://superelcondor.com.ar/producto/queso-cuartirolo-la-lecherita-fraccionado-x-kg/" TargetMode="External"/><Relationship Id="rId65" Type="http://schemas.openxmlformats.org/officeDocument/2006/relationships/hyperlink" Target="https://granjaselpato.com.ar/producto/milanesas-crocantes-de-pollo/" TargetMode="External"/><Relationship Id="rId73" Type="http://schemas.openxmlformats.org/officeDocument/2006/relationships/hyperlink" Target="https://atomoconviene.com/atomo-ecommerce/aceite-girasol-y-mezcla/11295-aceite-girasol-lagrimas-d-sol---900-cc---7793377000317.html" TargetMode="External"/><Relationship Id="rId78" Type="http://schemas.openxmlformats.org/officeDocument/2006/relationships/hyperlink" Target="https://www.modomarket.com/queso-cremoso-punta-del-agua-horma-completa/p" TargetMode="External"/><Relationship Id="rId81" Type="http://schemas.openxmlformats.org/officeDocument/2006/relationships/hyperlink" Target="https://www.modomarket.com/tomate-triturado-ballesta-x-1-kg/p" TargetMode="External"/><Relationship Id="rId86" Type="http://schemas.openxmlformats.org/officeDocument/2006/relationships/hyperlink" Target="https://www.modomarket.com/choclo-cremoso-amarillo-inalpa-x-300-gr/p" TargetMode="External"/><Relationship Id="rId94" Type="http://schemas.openxmlformats.org/officeDocument/2006/relationships/hyperlink" Target="https://atomoconviene.com/atomo-ecommerce/mermelas-y-jaleas/56915-mermelada-dulcor-p-frutilla-500-grs--7793046008095.html" TargetMode="External"/><Relationship Id="rId99" Type="http://schemas.openxmlformats.org/officeDocument/2006/relationships/hyperlink" Target="https://www.carrefour.com.ar/pan-mignon-x-kg-22935/p" TargetMode="External"/><Relationship Id="rId101" Type="http://schemas.openxmlformats.org/officeDocument/2006/relationships/hyperlink" Target="https://www.cotodigital3.com.ar/sitios/cdigi/producto/-mignon-coto-x-kg/_/A-00044672-00044672-200" TargetMode="External"/><Relationship Id="rId4" Type="http://schemas.openxmlformats.org/officeDocument/2006/relationships/hyperlink" Target="https://maxiconsumo.com/sucursal_salta/catalog/product/view/id/9601/s/cafe-arlistan-suave-170-gr-502/category/85/" TargetMode="External"/><Relationship Id="rId9" Type="http://schemas.openxmlformats.org/officeDocument/2006/relationships/hyperlink" Target="https://www.carrefour.com.ar/vinagre-de-vino-menoyo-1-l/p" TargetMode="External"/><Relationship Id="rId13" Type="http://schemas.openxmlformats.org/officeDocument/2006/relationships/hyperlink" Target="https://www.supersimple.com.ar/Cabrales-cafe-torrado-molido-x-1-kg.html" TargetMode="External"/><Relationship Id="rId18" Type="http://schemas.openxmlformats.org/officeDocument/2006/relationships/hyperlink" Target="https://www.carrefour.com.ar/fideos-tallarin-n5-lucchetti-500-g-726311/p" TargetMode="External"/><Relationship Id="rId39" Type="http://schemas.openxmlformats.org/officeDocument/2006/relationships/hyperlink" Target="https://newgarden.com.ar/rebozador-de-arroz-natuzen-x-240-g-sin-tacc.html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https://www.elgranerodigital.com.ar/productos/porotos-alubia-x-500-gr/" TargetMode="External"/><Relationship Id="rId50" Type="http://schemas.openxmlformats.org/officeDocument/2006/relationships/hyperlink" Target="https://diaonline.supermercadosdia.com.ar/leche-en-polvo-descremada-dia-800-gr-161510/p" TargetMode="External"/><Relationship Id="rId55" Type="http://schemas.openxmlformats.org/officeDocument/2006/relationships/hyperlink" Target="https://articulo.mercadolibre.com.ar/MLA-1396054617-chocolatada-baggio-x200ml-x-18-unidades-delipop-_JM?matt_tool=38087446&amp;utm_source=google_shopping&amp;utm_medium=organic" TargetMode="External"/><Relationship Id="rId76" Type="http://schemas.openxmlformats.org/officeDocument/2006/relationships/hyperlink" Target="https://www.hiperlibertad.com.ar/leche-en-polvo-manfrey-descremada/p?gad_source=1&amp;gclid=Cj0KCQiA_NC9BhCkARIsABSnSTaahCd6ymZf5J9qWqqwoD1ZjAYu_VmJWbvfpEAvBqWHO93m6taAasIaAmjCEALw_wcB&amp;idsku=15484&amp;sc=6" TargetMode="External"/><Relationship Id="rId97" Type="http://schemas.openxmlformats.org/officeDocument/2006/relationships/hyperlink" Target="https://diaonline.supermercadosdia.com.ar/medialuna-de-manteca-x-1-ud-259747/p" TargetMode="External"/><Relationship Id="rId104" Type="http://schemas.openxmlformats.org/officeDocument/2006/relationships/hyperlink" Target="https://www.carrefour.com.ar/azucar-comun-carrefour-classic-tipo-a-en-bolsa-1-kg-723266/p" TargetMode="External"/><Relationship Id="rId7" Type="http://schemas.openxmlformats.org/officeDocument/2006/relationships/hyperlink" Target="https://www.briosa.com.ar/productos/suprema-x-kg/" TargetMode="External"/><Relationship Id="rId71" Type="http://schemas.openxmlformats.org/officeDocument/2006/relationships/hyperlink" Target="https://newgarden.com.ar/harina-de-maiz-celidarina-x-500-g-sin-tacc-kosher.html" TargetMode="External"/><Relationship Id="rId92" Type="http://schemas.openxmlformats.org/officeDocument/2006/relationships/hyperlink" Target="https://www.modomarket.com/galletas-granix-fiesta-surtida-x-350-gr/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6"/>
  <sheetViews>
    <sheetView tabSelected="1" zoomScale="110" zoomScaleNormal="110" workbookViewId="0">
      <selection activeCell="E8" sqref="E8"/>
    </sheetView>
  </sheetViews>
  <sheetFormatPr baseColWidth="10" defaultRowHeight="15" x14ac:dyDescent="0.25"/>
  <cols>
    <col min="1" max="1" width="11.28515625" customWidth="1"/>
    <col min="2" max="2" width="13.7109375" customWidth="1"/>
    <col min="3" max="3" width="17" customWidth="1"/>
    <col min="4" max="4" width="43.5703125" style="16" customWidth="1"/>
    <col min="5" max="5" width="21" customWidth="1"/>
    <col min="6" max="6" width="12.28515625" customWidth="1"/>
    <col min="7" max="7" width="11.140625" hidden="1" customWidth="1"/>
    <col min="8" max="8" width="12.42578125" customWidth="1"/>
    <col min="15" max="15" width="19.28515625" customWidth="1"/>
    <col min="16" max="16" width="0" hidden="1" customWidth="1"/>
  </cols>
  <sheetData>
    <row r="2" spans="1:16" x14ac:dyDescent="0.25">
      <c r="A2" s="64" t="s">
        <v>449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6" x14ac:dyDescent="0.25">
      <c r="A3" s="64" t="s">
        <v>723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16"/>
    </row>
    <row r="5" spans="1:16" ht="39" x14ac:dyDescent="0.25">
      <c r="A5" s="19" t="s">
        <v>221</v>
      </c>
      <c r="B5" s="19" t="s">
        <v>0</v>
      </c>
      <c r="C5" s="25" t="s">
        <v>390</v>
      </c>
      <c r="D5" s="21" t="s">
        <v>1</v>
      </c>
      <c r="E5" s="19" t="s">
        <v>149</v>
      </c>
      <c r="F5" s="19" t="s">
        <v>150</v>
      </c>
      <c r="G5" s="19" t="s">
        <v>151</v>
      </c>
      <c r="H5" s="19" t="s">
        <v>139</v>
      </c>
      <c r="I5" s="19" t="s">
        <v>140</v>
      </c>
      <c r="J5" s="19" t="s">
        <v>141</v>
      </c>
      <c r="K5" s="19" t="s">
        <v>142</v>
      </c>
      <c r="L5" s="19" t="s">
        <v>143</v>
      </c>
      <c r="M5" s="19" t="s">
        <v>144</v>
      </c>
      <c r="N5" s="19" t="s">
        <v>145</v>
      </c>
      <c r="O5" s="19" t="s">
        <v>146</v>
      </c>
      <c r="P5" s="19" t="s">
        <v>484</v>
      </c>
    </row>
    <row r="6" spans="1:16" ht="25.5" customHeight="1" x14ac:dyDescent="0.25">
      <c r="A6" s="43">
        <v>1</v>
      </c>
      <c r="B6" s="14" t="s">
        <v>2</v>
      </c>
      <c r="C6" s="22" t="s">
        <v>356</v>
      </c>
      <c r="D6" s="4" t="s">
        <v>155</v>
      </c>
      <c r="E6" s="2"/>
      <c r="F6" s="2" t="s">
        <v>508</v>
      </c>
      <c r="G6" s="6">
        <v>8600</v>
      </c>
      <c r="H6" s="18">
        <f t="shared" ref="H6:H12" si="0">+(I6+K6+M6)/3</f>
        <v>20371.333333333332</v>
      </c>
      <c r="I6" s="27">
        <v>23765</v>
      </c>
      <c r="J6" s="26" t="s">
        <v>616</v>
      </c>
      <c r="K6" s="27">
        <v>18950</v>
      </c>
      <c r="L6" s="26" t="s">
        <v>615</v>
      </c>
      <c r="M6" s="27">
        <v>18399</v>
      </c>
      <c r="N6" s="26" t="s">
        <v>589</v>
      </c>
      <c r="O6" s="9" t="s">
        <v>220</v>
      </c>
    </row>
    <row r="7" spans="1:16" ht="54" customHeight="1" x14ac:dyDescent="0.25">
      <c r="A7" s="11">
        <v>2</v>
      </c>
      <c r="B7" s="13" t="s">
        <v>3</v>
      </c>
      <c r="C7" s="23" t="s">
        <v>357</v>
      </c>
      <c r="D7" s="4" t="s">
        <v>156</v>
      </c>
      <c r="E7" s="2"/>
      <c r="F7" s="2" t="s">
        <v>152</v>
      </c>
      <c r="G7" s="6">
        <v>8980</v>
      </c>
      <c r="H7" s="18">
        <f t="shared" si="0"/>
        <v>15663</v>
      </c>
      <c r="I7" s="5">
        <v>13999</v>
      </c>
      <c r="J7" s="3" t="s">
        <v>147</v>
      </c>
      <c r="K7" s="5">
        <v>16990</v>
      </c>
      <c r="L7" s="26" t="s">
        <v>696</v>
      </c>
      <c r="M7" s="5">
        <v>16000</v>
      </c>
      <c r="N7" s="26" t="s">
        <v>543</v>
      </c>
      <c r="O7" s="9" t="s">
        <v>220</v>
      </c>
    </row>
    <row r="8" spans="1:16" ht="26.25" x14ac:dyDescent="0.25">
      <c r="A8" s="43">
        <v>3</v>
      </c>
      <c r="B8" s="13" t="s">
        <v>4</v>
      </c>
      <c r="C8" s="24" t="s">
        <v>352</v>
      </c>
      <c r="D8" s="4" t="s">
        <v>5</v>
      </c>
      <c r="E8" s="4"/>
      <c r="F8" s="4"/>
      <c r="G8" s="6">
        <v>8990</v>
      </c>
      <c r="H8" s="18">
        <f t="shared" si="0"/>
        <v>19571.333333333332</v>
      </c>
      <c r="I8" s="27">
        <f>+I6</f>
        <v>23765</v>
      </c>
      <c r="J8" s="26" t="s">
        <v>616</v>
      </c>
      <c r="K8" s="27">
        <f>+K6</f>
        <v>18950</v>
      </c>
      <c r="L8" s="26" t="s">
        <v>451</v>
      </c>
      <c r="M8" s="27">
        <v>15999</v>
      </c>
      <c r="N8" s="3" t="s">
        <v>226</v>
      </c>
      <c r="O8" s="9" t="s">
        <v>220</v>
      </c>
    </row>
    <row r="9" spans="1:16" x14ac:dyDescent="0.25">
      <c r="A9" s="43">
        <v>7</v>
      </c>
      <c r="B9" s="13" t="s">
        <v>6</v>
      </c>
      <c r="C9" s="58" t="s">
        <v>353</v>
      </c>
      <c r="D9" s="4" t="s">
        <v>158</v>
      </c>
      <c r="E9" s="2" t="s">
        <v>157</v>
      </c>
      <c r="F9" s="2" t="s">
        <v>152</v>
      </c>
      <c r="G9" s="6">
        <v>3890</v>
      </c>
      <c r="H9" s="18">
        <f t="shared" si="0"/>
        <v>7004</v>
      </c>
      <c r="I9" s="27">
        <v>8999</v>
      </c>
      <c r="J9" s="26" t="s">
        <v>572</v>
      </c>
      <c r="K9" s="27">
        <v>9223</v>
      </c>
      <c r="L9" s="26" t="s">
        <v>697</v>
      </c>
      <c r="M9" s="27">
        <v>2790</v>
      </c>
      <c r="N9" s="26" t="s">
        <v>605</v>
      </c>
      <c r="O9" s="9" t="s">
        <v>220</v>
      </c>
    </row>
    <row r="10" spans="1:16" x14ac:dyDescent="0.25">
      <c r="A10" s="11">
        <v>8</v>
      </c>
      <c r="B10" s="13" t="s">
        <v>230</v>
      </c>
      <c r="C10" s="59"/>
      <c r="D10" s="4" t="s">
        <v>231</v>
      </c>
      <c r="E10" s="2" t="s">
        <v>229</v>
      </c>
      <c r="F10" s="2"/>
      <c r="G10" s="6">
        <v>5600</v>
      </c>
      <c r="H10" s="18">
        <f t="shared" si="0"/>
        <v>8152.666666666667</v>
      </c>
      <c r="I10" s="5">
        <v>6550</v>
      </c>
      <c r="J10" s="26" t="s">
        <v>617</v>
      </c>
      <c r="K10" s="5">
        <v>6999</v>
      </c>
      <c r="L10" s="3" t="s">
        <v>325</v>
      </c>
      <c r="M10" s="5">
        <v>10909</v>
      </c>
      <c r="N10" s="26" t="s">
        <v>618</v>
      </c>
      <c r="O10" s="12" t="s">
        <v>220</v>
      </c>
    </row>
    <row r="11" spans="1:16" ht="19.5" customHeight="1" x14ac:dyDescent="0.25">
      <c r="A11" s="11">
        <v>9</v>
      </c>
      <c r="B11" s="13" t="s">
        <v>232</v>
      </c>
      <c r="C11" s="60"/>
      <c r="D11" s="4" t="s">
        <v>233</v>
      </c>
      <c r="E11" s="2" t="s">
        <v>229</v>
      </c>
      <c r="F11" s="2"/>
      <c r="G11" s="6">
        <v>7100</v>
      </c>
      <c r="H11" s="18">
        <f t="shared" si="0"/>
        <v>14463</v>
      </c>
      <c r="I11" s="5">
        <v>13490</v>
      </c>
      <c r="J11" s="26" t="s">
        <v>544</v>
      </c>
      <c r="K11" s="5">
        <v>17900</v>
      </c>
      <c r="L11" s="26" t="s">
        <v>545</v>
      </c>
      <c r="M11" s="5">
        <v>11999</v>
      </c>
      <c r="N11" s="3" t="s">
        <v>315</v>
      </c>
      <c r="O11" s="12" t="s">
        <v>220</v>
      </c>
    </row>
    <row r="12" spans="1:16" s="16" customFormat="1" x14ac:dyDescent="0.25">
      <c r="A12" s="11">
        <v>11</v>
      </c>
      <c r="B12" s="13" t="s">
        <v>60</v>
      </c>
      <c r="C12" s="24" t="s">
        <v>354</v>
      </c>
      <c r="D12" s="4" t="s">
        <v>160</v>
      </c>
      <c r="E12" s="2" t="s">
        <v>159</v>
      </c>
      <c r="F12" s="4" t="s">
        <v>153</v>
      </c>
      <c r="G12" s="7">
        <v>5292</v>
      </c>
      <c r="H12" s="28">
        <f t="shared" si="0"/>
        <v>7103.333333333333</v>
      </c>
      <c r="I12" s="27">
        <v>7990</v>
      </c>
      <c r="J12" s="26" t="s">
        <v>620</v>
      </c>
      <c r="K12" s="27">
        <v>6600</v>
      </c>
      <c r="L12" s="17" t="s">
        <v>619</v>
      </c>
      <c r="M12" s="27">
        <v>6720</v>
      </c>
      <c r="N12" s="17" t="s">
        <v>452</v>
      </c>
      <c r="O12" s="7" t="s">
        <v>333</v>
      </c>
    </row>
    <row r="13" spans="1:16" s="16" customFormat="1" x14ac:dyDescent="0.25">
      <c r="A13" s="11">
        <v>12</v>
      </c>
      <c r="B13" s="13" t="s">
        <v>73</v>
      </c>
      <c r="C13" s="24" t="s">
        <v>355</v>
      </c>
      <c r="D13" s="4" t="s">
        <v>74</v>
      </c>
      <c r="E13" s="4" t="s">
        <v>161</v>
      </c>
      <c r="F13" s="4" t="s">
        <v>152</v>
      </c>
      <c r="G13" s="7">
        <v>570</v>
      </c>
      <c r="H13" s="28">
        <f>+(I13+K13+M13)/3</f>
        <v>2463</v>
      </c>
      <c r="I13" s="27">
        <v>1699</v>
      </c>
      <c r="J13" s="17" t="s">
        <v>698</v>
      </c>
      <c r="K13" s="27">
        <v>3690</v>
      </c>
      <c r="L13" s="17" t="s">
        <v>453</v>
      </c>
      <c r="M13" s="27">
        <v>2000</v>
      </c>
      <c r="N13" s="17" t="s">
        <v>454</v>
      </c>
      <c r="O13" s="7" t="s">
        <v>326</v>
      </c>
      <c r="P13" s="44">
        <v>591.14</v>
      </c>
    </row>
    <row r="14" spans="1:16" s="16" customFormat="1" x14ac:dyDescent="0.25">
      <c r="A14" s="11">
        <v>13</v>
      </c>
      <c r="B14" s="13" t="s">
        <v>61</v>
      </c>
      <c r="C14" s="30" t="s">
        <v>358</v>
      </c>
      <c r="D14" s="4" t="s">
        <v>62</v>
      </c>
      <c r="E14" s="4"/>
      <c r="F14" s="4" t="s">
        <v>152</v>
      </c>
      <c r="G14" s="7">
        <v>1228</v>
      </c>
      <c r="H14" s="28">
        <f t="shared" ref="H14:H77" si="1">+(I14+K14+M14)/3</f>
        <v>3665.6666666666665</v>
      </c>
      <c r="I14" s="27">
        <v>3499</v>
      </c>
      <c r="J14" s="17" t="s">
        <v>573</v>
      </c>
      <c r="K14" s="27">
        <v>3499</v>
      </c>
      <c r="L14" s="17" t="s">
        <v>606</v>
      </c>
      <c r="M14" s="27">
        <v>3999</v>
      </c>
      <c r="N14" s="17" t="s">
        <v>455</v>
      </c>
      <c r="O14" s="7" t="s">
        <v>327</v>
      </c>
      <c r="P14" s="44">
        <v>1980.77</v>
      </c>
    </row>
    <row r="15" spans="1:16" s="16" customFormat="1" ht="26.25" x14ac:dyDescent="0.25">
      <c r="A15" s="11">
        <v>14</v>
      </c>
      <c r="B15" s="13" t="s">
        <v>77</v>
      </c>
      <c r="C15" s="58" t="s">
        <v>355</v>
      </c>
      <c r="D15" s="4" t="s">
        <v>78</v>
      </c>
      <c r="E15" s="4" t="s">
        <v>161</v>
      </c>
      <c r="F15" s="4" t="s">
        <v>152</v>
      </c>
      <c r="G15" s="7">
        <v>460</v>
      </c>
      <c r="H15" s="28">
        <f t="shared" si="1"/>
        <v>1559.6666666666667</v>
      </c>
      <c r="I15" s="27">
        <v>1490</v>
      </c>
      <c r="J15" s="17" t="s">
        <v>456</v>
      </c>
      <c r="K15" s="27">
        <v>1490</v>
      </c>
      <c r="L15" s="17" t="s">
        <v>457</v>
      </c>
      <c r="M15" s="27">
        <v>1699</v>
      </c>
      <c r="N15" s="17" t="s">
        <v>699</v>
      </c>
      <c r="O15" s="7" t="s">
        <v>332</v>
      </c>
      <c r="P15" s="44">
        <v>1432.72</v>
      </c>
    </row>
    <row r="16" spans="1:16" s="16" customFormat="1" x14ac:dyDescent="0.25">
      <c r="A16" s="11">
        <v>15</v>
      </c>
      <c r="B16" s="13" t="s">
        <v>79</v>
      </c>
      <c r="C16" s="59"/>
      <c r="D16" s="4" t="s">
        <v>80</v>
      </c>
      <c r="E16" s="4"/>
      <c r="F16" s="4" t="s">
        <v>152</v>
      </c>
      <c r="G16" s="7">
        <v>800</v>
      </c>
      <c r="H16" s="28">
        <f t="shared" si="1"/>
        <v>3262.6666666666665</v>
      </c>
      <c r="I16" s="27">
        <v>3990</v>
      </c>
      <c r="J16" s="17" t="s">
        <v>458</v>
      </c>
      <c r="K16" s="27">
        <v>2799</v>
      </c>
      <c r="L16" s="17" t="s">
        <v>700</v>
      </c>
      <c r="M16" s="27">
        <v>2999</v>
      </c>
      <c r="N16" s="17" t="s">
        <v>621</v>
      </c>
      <c r="O16" s="7" t="s">
        <v>328</v>
      </c>
    </row>
    <row r="17" spans="1:16" s="16" customFormat="1" ht="26.25" x14ac:dyDescent="0.25">
      <c r="A17" s="11">
        <v>16</v>
      </c>
      <c r="B17" s="13" t="s">
        <v>81</v>
      </c>
      <c r="C17" s="59"/>
      <c r="D17" s="4" t="s">
        <v>82</v>
      </c>
      <c r="E17" s="31"/>
      <c r="F17" s="4" t="s">
        <v>152</v>
      </c>
      <c r="G17" s="7">
        <v>550</v>
      </c>
      <c r="H17" s="28">
        <f t="shared" si="1"/>
        <v>939</v>
      </c>
      <c r="I17" s="27">
        <v>799</v>
      </c>
      <c r="J17" s="17" t="s">
        <v>622</v>
      </c>
      <c r="K17" s="27">
        <v>799</v>
      </c>
      <c r="L17" s="17" t="s">
        <v>546</v>
      </c>
      <c r="M17" s="27">
        <v>1219</v>
      </c>
      <c r="N17" s="17" t="s">
        <v>459</v>
      </c>
      <c r="O17" s="7" t="s">
        <v>399</v>
      </c>
      <c r="P17" s="45">
        <v>1857.22</v>
      </c>
    </row>
    <row r="18" spans="1:16" s="16" customFormat="1" ht="39" x14ac:dyDescent="0.25">
      <c r="A18" s="11">
        <v>17</v>
      </c>
      <c r="B18" s="13" t="s">
        <v>83</v>
      </c>
      <c r="C18" s="59"/>
      <c r="D18" s="4" t="s">
        <v>84</v>
      </c>
      <c r="E18" s="4"/>
      <c r="F18" s="4" t="s">
        <v>152</v>
      </c>
      <c r="G18" s="7">
        <v>2440</v>
      </c>
      <c r="H18" s="28">
        <f t="shared" si="1"/>
        <v>6699</v>
      </c>
      <c r="I18" s="27">
        <v>8999</v>
      </c>
      <c r="J18" s="17" t="s">
        <v>623</v>
      </c>
      <c r="K18" s="27">
        <v>6599</v>
      </c>
      <c r="L18" s="17" t="s">
        <v>624</v>
      </c>
      <c r="M18" s="27">
        <v>4499</v>
      </c>
      <c r="N18" s="17" t="s">
        <v>625</v>
      </c>
      <c r="O18" s="7" t="s">
        <v>436</v>
      </c>
      <c r="P18" s="44">
        <v>5538</v>
      </c>
    </row>
    <row r="19" spans="1:16" s="16" customFormat="1" x14ac:dyDescent="0.25">
      <c r="A19" s="11">
        <v>18</v>
      </c>
      <c r="B19" s="13" t="s">
        <v>85</v>
      </c>
      <c r="C19" s="60"/>
      <c r="D19" s="4" t="s">
        <v>86</v>
      </c>
      <c r="E19" s="4"/>
      <c r="F19" s="4" t="s">
        <v>152</v>
      </c>
      <c r="G19" s="7">
        <v>1841</v>
      </c>
      <c r="H19" s="28">
        <f t="shared" si="1"/>
        <v>2188</v>
      </c>
      <c r="I19" s="27">
        <v>2490</v>
      </c>
      <c r="J19" s="17" t="s">
        <v>627</v>
      </c>
      <c r="K19" s="27">
        <v>1375</v>
      </c>
      <c r="L19" s="17" t="s">
        <v>626</v>
      </c>
      <c r="M19" s="27">
        <v>2699</v>
      </c>
      <c r="N19" s="17" t="s">
        <v>460</v>
      </c>
      <c r="O19" s="7" t="s">
        <v>430</v>
      </c>
      <c r="P19" s="45">
        <v>2426.64</v>
      </c>
    </row>
    <row r="20" spans="1:16" s="16" customFormat="1" x14ac:dyDescent="0.25">
      <c r="A20" s="11">
        <v>19</v>
      </c>
      <c r="B20" s="13" t="s">
        <v>71</v>
      </c>
      <c r="C20" s="58" t="s">
        <v>358</v>
      </c>
      <c r="D20" s="4" t="s">
        <v>72</v>
      </c>
      <c r="E20" s="4"/>
      <c r="F20" s="4" t="s">
        <v>152</v>
      </c>
      <c r="G20" s="7">
        <v>625</v>
      </c>
      <c r="H20" s="28">
        <f t="shared" si="1"/>
        <v>5229.333333333333</v>
      </c>
      <c r="I20" s="27">
        <v>5690</v>
      </c>
      <c r="J20" s="17" t="s">
        <v>461</v>
      </c>
      <c r="K20" s="27">
        <v>3999</v>
      </c>
      <c r="L20" s="17" t="s">
        <v>547</v>
      </c>
      <c r="M20" s="27">
        <v>5999</v>
      </c>
      <c r="N20" s="17" t="s">
        <v>628</v>
      </c>
      <c r="O20" s="7" t="s">
        <v>329</v>
      </c>
      <c r="P20" s="44">
        <v>687.53</v>
      </c>
    </row>
    <row r="21" spans="1:16" s="37" customFormat="1" x14ac:dyDescent="0.25">
      <c r="A21" s="38">
        <v>20</v>
      </c>
      <c r="B21" s="14" t="s">
        <v>63</v>
      </c>
      <c r="C21" s="59"/>
      <c r="D21" s="39" t="s">
        <v>64</v>
      </c>
      <c r="E21" s="39"/>
      <c r="F21" s="39" t="s">
        <v>152</v>
      </c>
      <c r="G21" s="40">
        <v>1150</v>
      </c>
      <c r="H21" s="28">
        <f t="shared" si="1"/>
        <v>2890.3333333333335</v>
      </c>
      <c r="I21" s="27">
        <v>3982</v>
      </c>
      <c r="J21" s="17" t="s">
        <v>629</v>
      </c>
      <c r="K21" s="27">
        <v>2190</v>
      </c>
      <c r="L21" s="17" t="s">
        <v>462</v>
      </c>
      <c r="M21" s="27">
        <v>2499</v>
      </c>
      <c r="N21" s="17" t="s">
        <v>463</v>
      </c>
      <c r="O21" s="41" t="s">
        <v>435</v>
      </c>
      <c r="P21" s="45">
        <v>1400</v>
      </c>
    </row>
    <row r="22" spans="1:16" s="16" customFormat="1" ht="26.25" x14ac:dyDescent="0.25">
      <c r="A22" s="11">
        <v>21</v>
      </c>
      <c r="B22" s="13" t="s">
        <v>65</v>
      </c>
      <c r="C22" s="59"/>
      <c r="D22" s="4" t="s">
        <v>66</v>
      </c>
      <c r="E22" s="4"/>
      <c r="F22" s="4" t="s">
        <v>152</v>
      </c>
      <c r="G22" s="7">
        <v>1188</v>
      </c>
      <c r="H22" s="28">
        <f t="shared" si="1"/>
        <v>4162.666666666667</v>
      </c>
      <c r="I22" s="27">
        <v>3999</v>
      </c>
      <c r="J22" s="17" t="s">
        <v>464</v>
      </c>
      <c r="K22" s="27">
        <v>3990</v>
      </c>
      <c r="L22" s="17" t="s">
        <v>630</v>
      </c>
      <c r="M22" s="27">
        <v>4499</v>
      </c>
      <c r="N22" s="17" t="s">
        <v>631</v>
      </c>
      <c r="O22" s="7" t="s">
        <v>342</v>
      </c>
      <c r="P22" s="44">
        <v>2083.4299999999998</v>
      </c>
    </row>
    <row r="23" spans="1:16" s="16" customFormat="1" ht="26.25" x14ac:dyDescent="0.25">
      <c r="A23" s="11">
        <v>22</v>
      </c>
      <c r="B23" s="13" t="s">
        <v>67</v>
      </c>
      <c r="C23" s="60"/>
      <c r="D23" s="4" t="s">
        <v>68</v>
      </c>
      <c r="E23" s="4"/>
      <c r="F23" s="4" t="s">
        <v>152</v>
      </c>
      <c r="G23" s="7">
        <v>1188</v>
      </c>
      <c r="H23" s="28">
        <f t="shared" si="1"/>
        <v>1396</v>
      </c>
      <c r="I23" s="27">
        <v>1499</v>
      </c>
      <c r="J23" s="17" t="s">
        <v>574</v>
      </c>
      <c r="K23" s="27">
        <v>1490</v>
      </c>
      <c r="L23" s="17" t="s">
        <v>465</v>
      </c>
      <c r="M23" s="27">
        <v>1199</v>
      </c>
      <c r="N23" s="17" t="s">
        <v>466</v>
      </c>
      <c r="O23" s="7" t="s">
        <v>400</v>
      </c>
      <c r="P23" s="45">
        <v>1268.72</v>
      </c>
    </row>
    <row r="24" spans="1:16" s="16" customFormat="1" ht="60" customHeight="1" x14ac:dyDescent="0.25">
      <c r="A24" s="11">
        <v>23</v>
      </c>
      <c r="B24" s="13" t="s">
        <v>87</v>
      </c>
      <c r="C24" s="24" t="s">
        <v>355</v>
      </c>
      <c r="D24" s="4" t="s">
        <v>88</v>
      </c>
      <c r="E24" s="4" t="s">
        <v>161</v>
      </c>
      <c r="F24" s="4" t="s">
        <v>152</v>
      </c>
      <c r="G24" s="7">
        <v>650</v>
      </c>
      <c r="H24" s="28">
        <f t="shared" si="1"/>
        <v>1026.3333333333333</v>
      </c>
      <c r="I24" s="27">
        <v>1090</v>
      </c>
      <c r="J24" s="32" t="s">
        <v>575</v>
      </c>
      <c r="K24" s="27">
        <v>1090</v>
      </c>
      <c r="L24" s="32" t="s">
        <v>467</v>
      </c>
      <c r="M24" s="27">
        <v>899</v>
      </c>
      <c r="N24" s="17" t="s">
        <v>548</v>
      </c>
      <c r="O24" s="7" t="s">
        <v>447</v>
      </c>
      <c r="P24" s="44">
        <v>1507.87</v>
      </c>
    </row>
    <row r="25" spans="1:16" s="16" customFormat="1" ht="37.5" customHeight="1" x14ac:dyDescent="0.25">
      <c r="A25" s="11">
        <v>24</v>
      </c>
      <c r="B25" s="13" t="s">
        <v>69</v>
      </c>
      <c r="C25" s="23" t="s">
        <v>358</v>
      </c>
      <c r="D25" s="39" t="s">
        <v>70</v>
      </c>
      <c r="E25" s="4"/>
      <c r="F25" s="4" t="s">
        <v>152</v>
      </c>
      <c r="G25" s="7">
        <v>810</v>
      </c>
      <c r="H25" s="28">
        <f t="shared" si="1"/>
        <v>4363</v>
      </c>
      <c r="I25" s="27">
        <v>4499</v>
      </c>
      <c r="J25" s="17" t="s">
        <v>468</v>
      </c>
      <c r="K25" s="27">
        <v>4999</v>
      </c>
      <c r="L25" s="17" t="s">
        <v>549</v>
      </c>
      <c r="M25" s="27">
        <v>3591</v>
      </c>
      <c r="N25" s="17" t="s">
        <v>607</v>
      </c>
      <c r="O25" s="7" t="s">
        <v>448</v>
      </c>
      <c r="P25" s="44">
        <v>1653.85</v>
      </c>
    </row>
    <row r="26" spans="1:16" s="16" customFormat="1" ht="26.25" x14ac:dyDescent="0.25">
      <c r="A26" s="11">
        <v>25</v>
      </c>
      <c r="B26" s="13" t="s">
        <v>93</v>
      </c>
      <c r="C26" s="58" t="s">
        <v>355</v>
      </c>
      <c r="D26" s="4" t="s">
        <v>94</v>
      </c>
      <c r="E26" s="4"/>
      <c r="F26" s="4" t="s">
        <v>152</v>
      </c>
      <c r="G26" s="7">
        <v>370</v>
      </c>
      <c r="H26" s="28">
        <f t="shared" si="1"/>
        <v>1262.6666666666667</v>
      </c>
      <c r="I26" s="27">
        <v>1699</v>
      </c>
      <c r="J26" s="17" t="s">
        <v>576</v>
      </c>
      <c r="K26" s="27">
        <v>1090</v>
      </c>
      <c r="L26" s="17" t="s">
        <v>469</v>
      </c>
      <c r="M26" s="27">
        <v>999</v>
      </c>
      <c r="N26" s="17" t="s">
        <v>470</v>
      </c>
      <c r="O26" s="7" t="s">
        <v>330</v>
      </c>
      <c r="P26" s="44">
        <v>1239.42</v>
      </c>
    </row>
    <row r="27" spans="1:16" s="16" customFormat="1" x14ac:dyDescent="0.25">
      <c r="A27" s="11">
        <v>26</v>
      </c>
      <c r="B27" s="13" t="s">
        <v>95</v>
      </c>
      <c r="C27" s="59"/>
      <c r="D27" s="4" t="s">
        <v>96</v>
      </c>
      <c r="E27" s="4"/>
      <c r="F27" s="4" t="s">
        <v>152</v>
      </c>
      <c r="G27" s="7">
        <v>820</v>
      </c>
      <c r="H27" s="28">
        <f t="shared" si="1"/>
        <v>2162.6666666666665</v>
      </c>
      <c r="I27" s="27">
        <v>1899</v>
      </c>
      <c r="J27" s="17" t="s">
        <v>471</v>
      </c>
      <c r="K27" s="27">
        <v>2290</v>
      </c>
      <c r="L27" s="17" t="s">
        <v>476</v>
      </c>
      <c r="M27" s="27">
        <v>2299</v>
      </c>
      <c r="N27" s="17" t="s">
        <v>473</v>
      </c>
      <c r="O27" s="7" t="s">
        <v>220</v>
      </c>
      <c r="P27" s="44">
        <v>3500.94</v>
      </c>
    </row>
    <row r="28" spans="1:16" s="16" customFormat="1" x14ac:dyDescent="0.25">
      <c r="A28" s="11">
        <v>27</v>
      </c>
      <c r="B28" s="13" t="s">
        <v>97</v>
      </c>
      <c r="C28" s="59"/>
      <c r="D28" s="4" t="s">
        <v>98</v>
      </c>
      <c r="E28" s="4"/>
      <c r="F28" s="4" t="s">
        <v>152</v>
      </c>
      <c r="G28" s="7">
        <v>820</v>
      </c>
      <c r="H28" s="28">
        <f t="shared" si="1"/>
        <v>1842.6666666666667</v>
      </c>
      <c r="I28" s="27">
        <v>1999</v>
      </c>
      <c r="J28" s="17" t="s">
        <v>475</v>
      </c>
      <c r="K28" s="27">
        <v>2290</v>
      </c>
      <c r="L28" s="17" t="s">
        <v>472</v>
      </c>
      <c r="M28" s="27">
        <v>1239</v>
      </c>
      <c r="N28" s="17" t="s">
        <v>474</v>
      </c>
      <c r="O28" s="7" t="s">
        <v>220</v>
      </c>
      <c r="P28" s="44">
        <v>3500.94</v>
      </c>
    </row>
    <row r="29" spans="1:16" s="16" customFormat="1" x14ac:dyDescent="0.25">
      <c r="A29" s="11">
        <v>28</v>
      </c>
      <c r="B29" s="13" t="s">
        <v>99</v>
      </c>
      <c r="C29" s="59"/>
      <c r="D29" s="4" t="s">
        <v>100</v>
      </c>
      <c r="E29" s="4"/>
      <c r="F29" s="4" t="s">
        <v>152</v>
      </c>
      <c r="G29" s="7">
        <v>350</v>
      </c>
      <c r="H29" s="28">
        <f t="shared" si="1"/>
        <v>1062.6666666666667</v>
      </c>
      <c r="I29" s="27">
        <v>1099</v>
      </c>
      <c r="J29" s="17" t="s">
        <v>632</v>
      </c>
      <c r="K29" s="27">
        <v>1099</v>
      </c>
      <c r="L29" s="17" t="s">
        <v>633</v>
      </c>
      <c r="M29" s="27">
        <v>990</v>
      </c>
      <c r="N29" s="17" t="s">
        <v>634</v>
      </c>
      <c r="O29" s="7" t="s">
        <v>331</v>
      </c>
      <c r="P29" s="44">
        <v>537.23</v>
      </c>
    </row>
    <row r="30" spans="1:16" s="16" customFormat="1" ht="27.75" customHeight="1" x14ac:dyDescent="0.25">
      <c r="A30" s="11">
        <v>29</v>
      </c>
      <c r="B30" s="13" t="s">
        <v>234</v>
      </c>
      <c r="C30" s="59"/>
      <c r="D30" s="4" t="s">
        <v>235</v>
      </c>
      <c r="E30" s="4" t="s">
        <v>236</v>
      </c>
      <c r="F30" s="4"/>
      <c r="G30" s="7">
        <v>1200</v>
      </c>
      <c r="H30" s="28">
        <f t="shared" si="1"/>
        <v>1995.6666666666667</v>
      </c>
      <c r="I30" s="27">
        <v>1999</v>
      </c>
      <c r="J30" s="17" t="s">
        <v>635</v>
      </c>
      <c r="K30" s="27">
        <v>1999</v>
      </c>
      <c r="L30" s="17" t="s">
        <v>477</v>
      </c>
      <c r="M30" s="27">
        <v>1989</v>
      </c>
      <c r="N30" s="17" t="s">
        <v>478</v>
      </c>
      <c r="O30" s="7" t="s">
        <v>220</v>
      </c>
      <c r="P30" s="46">
        <v>3217.1</v>
      </c>
    </row>
    <row r="31" spans="1:16" s="16" customFormat="1" ht="39" x14ac:dyDescent="0.25">
      <c r="A31" s="11">
        <v>30</v>
      </c>
      <c r="B31" s="13" t="s">
        <v>89</v>
      </c>
      <c r="C31" s="60"/>
      <c r="D31" s="4" t="s">
        <v>90</v>
      </c>
      <c r="E31" s="4"/>
      <c r="F31" s="4" t="s">
        <v>152</v>
      </c>
      <c r="G31" s="7">
        <v>1950</v>
      </c>
      <c r="H31" s="28">
        <f t="shared" si="1"/>
        <v>4199</v>
      </c>
      <c r="I31" s="27">
        <v>3799</v>
      </c>
      <c r="J31" s="17" t="s">
        <v>636</v>
      </c>
      <c r="K31" s="27">
        <v>2999</v>
      </c>
      <c r="L31" s="17" t="s">
        <v>479</v>
      </c>
      <c r="M31" s="27">
        <v>5799</v>
      </c>
      <c r="N31" s="17" t="s">
        <v>491</v>
      </c>
      <c r="O31" s="7" t="s">
        <v>401</v>
      </c>
      <c r="P31" s="46">
        <v>5003.96</v>
      </c>
    </row>
    <row r="32" spans="1:16" s="16" customFormat="1" ht="39" x14ac:dyDescent="0.25">
      <c r="A32" s="11">
        <v>31</v>
      </c>
      <c r="B32" s="13" t="s">
        <v>91</v>
      </c>
      <c r="C32" s="58" t="s">
        <v>355</v>
      </c>
      <c r="D32" s="4" t="s">
        <v>92</v>
      </c>
      <c r="E32" s="4"/>
      <c r="F32" s="4" t="s">
        <v>152</v>
      </c>
      <c r="G32" s="7">
        <v>1650</v>
      </c>
      <c r="H32" s="28">
        <f t="shared" si="1"/>
        <v>2596</v>
      </c>
      <c r="I32" s="27">
        <v>2499</v>
      </c>
      <c r="J32" s="17" t="s">
        <v>701</v>
      </c>
      <c r="K32" s="27">
        <v>3290</v>
      </c>
      <c r="L32" s="17" t="s">
        <v>480</v>
      </c>
      <c r="M32" s="27">
        <v>1999</v>
      </c>
      <c r="N32" s="17" t="s">
        <v>481</v>
      </c>
      <c r="O32" s="7" t="s">
        <v>402</v>
      </c>
      <c r="P32" s="47">
        <v>3142.27</v>
      </c>
    </row>
    <row r="33" spans="1:16" s="16" customFormat="1" ht="51.75" x14ac:dyDescent="0.25">
      <c r="A33" s="11">
        <v>32</v>
      </c>
      <c r="B33" s="13" t="s">
        <v>237</v>
      </c>
      <c r="C33" s="59"/>
      <c r="D33" s="4" t="s">
        <v>238</v>
      </c>
      <c r="E33" s="4" t="s">
        <v>236</v>
      </c>
      <c r="F33" s="4"/>
      <c r="G33" s="7">
        <v>1850</v>
      </c>
      <c r="H33" s="28">
        <f t="shared" si="1"/>
        <v>2429.3333333333335</v>
      </c>
      <c r="I33" s="27">
        <v>2890</v>
      </c>
      <c r="J33" s="17" t="s">
        <v>482</v>
      </c>
      <c r="K33" s="27">
        <v>2499</v>
      </c>
      <c r="L33" s="17" t="s">
        <v>483</v>
      </c>
      <c r="M33" s="27">
        <v>1899</v>
      </c>
      <c r="N33" s="17" t="s">
        <v>550</v>
      </c>
      <c r="O33" s="33" t="s">
        <v>403</v>
      </c>
      <c r="P33" s="47">
        <v>3418.37</v>
      </c>
    </row>
    <row r="34" spans="1:16" x14ac:dyDescent="0.25">
      <c r="A34" s="43">
        <v>33</v>
      </c>
      <c r="B34" s="13" t="s">
        <v>8</v>
      </c>
      <c r="C34" s="58" t="s">
        <v>359</v>
      </c>
      <c r="D34" s="4" t="s">
        <v>9</v>
      </c>
      <c r="E34" s="2" t="s">
        <v>170</v>
      </c>
      <c r="F34" s="2"/>
      <c r="G34" s="6">
        <v>1350</v>
      </c>
      <c r="H34" s="28">
        <f t="shared" si="1"/>
        <v>3165</v>
      </c>
      <c r="I34" s="27">
        <v>2766</v>
      </c>
      <c r="J34" s="26" t="s">
        <v>577</v>
      </c>
      <c r="K34" s="27">
        <v>3400</v>
      </c>
      <c r="L34" s="26" t="s">
        <v>418</v>
      </c>
      <c r="M34" s="27">
        <v>3329</v>
      </c>
      <c r="N34" s="26" t="s">
        <v>551</v>
      </c>
      <c r="O34" s="10" t="s">
        <v>220</v>
      </c>
    </row>
    <row r="35" spans="1:16" x14ac:dyDescent="0.25">
      <c r="A35" s="11">
        <v>34</v>
      </c>
      <c r="B35" s="13" t="s">
        <v>10</v>
      </c>
      <c r="C35" s="59"/>
      <c r="D35" s="4" t="s">
        <v>437</v>
      </c>
      <c r="E35" s="2" t="s">
        <v>170</v>
      </c>
      <c r="F35" s="2"/>
      <c r="G35" s="6">
        <v>2290</v>
      </c>
      <c r="H35" s="28">
        <f t="shared" si="1"/>
        <v>4296.6366666666663</v>
      </c>
      <c r="I35" s="5">
        <v>4890</v>
      </c>
      <c r="J35" s="26" t="s">
        <v>552</v>
      </c>
      <c r="K35" s="5">
        <v>3199.91</v>
      </c>
      <c r="L35" s="26" t="s">
        <v>637</v>
      </c>
      <c r="M35" s="5">
        <v>4800</v>
      </c>
      <c r="N35" s="26" t="s">
        <v>450</v>
      </c>
      <c r="O35" s="10" t="s">
        <v>220</v>
      </c>
    </row>
    <row r="36" spans="1:16" x14ac:dyDescent="0.25">
      <c r="A36" s="11">
        <v>35</v>
      </c>
      <c r="B36" s="13" t="s">
        <v>239</v>
      </c>
      <c r="C36" s="60"/>
      <c r="D36" s="4" t="s">
        <v>240</v>
      </c>
      <c r="E36" s="2" t="s">
        <v>241</v>
      </c>
      <c r="F36" s="2"/>
      <c r="G36" s="6">
        <v>5705</v>
      </c>
      <c r="H36" s="28">
        <f t="shared" si="1"/>
        <v>4942.333333333333</v>
      </c>
      <c r="I36" s="5">
        <v>5388</v>
      </c>
      <c r="J36" s="26" t="s">
        <v>431</v>
      </c>
      <c r="K36" s="5">
        <v>4940</v>
      </c>
      <c r="L36" s="3" t="s">
        <v>340</v>
      </c>
      <c r="M36" s="5">
        <v>4499</v>
      </c>
      <c r="N36" s="26" t="s">
        <v>602</v>
      </c>
      <c r="O36" s="12" t="s">
        <v>220</v>
      </c>
    </row>
    <row r="37" spans="1:16" x14ac:dyDescent="0.25">
      <c r="A37" s="11">
        <v>36</v>
      </c>
      <c r="B37" s="13" t="s">
        <v>242</v>
      </c>
      <c r="C37" s="24" t="s">
        <v>360</v>
      </c>
      <c r="D37" s="4" t="s">
        <v>243</v>
      </c>
      <c r="E37" s="2" t="s">
        <v>244</v>
      </c>
      <c r="F37" s="2"/>
      <c r="G37" s="6">
        <v>730</v>
      </c>
      <c r="H37" s="28">
        <f t="shared" si="1"/>
        <v>2365</v>
      </c>
      <c r="I37" s="5">
        <v>1990</v>
      </c>
      <c r="J37" s="26" t="s">
        <v>603</v>
      </c>
      <c r="K37" s="5">
        <v>2200</v>
      </c>
      <c r="L37" s="26" t="s">
        <v>638</v>
      </c>
      <c r="M37" s="5">
        <v>2905</v>
      </c>
      <c r="N37" s="3" t="s">
        <v>392</v>
      </c>
      <c r="O37" s="12" t="s">
        <v>220</v>
      </c>
    </row>
    <row r="38" spans="1:16" s="42" customFormat="1" x14ac:dyDescent="0.25">
      <c r="A38" s="11">
        <v>37</v>
      </c>
      <c r="B38" s="13" t="s">
        <v>245</v>
      </c>
      <c r="C38" s="58" t="s">
        <v>361</v>
      </c>
      <c r="D38" s="4" t="s">
        <v>246</v>
      </c>
      <c r="E38" s="2" t="s">
        <v>247</v>
      </c>
      <c r="F38" s="2"/>
      <c r="G38" s="6">
        <v>11.7</v>
      </c>
      <c r="H38" s="28">
        <f t="shared" si="1"/>
        <v>13.4</v>
      </c>
      <c r="I38" s="27">
        <v>13.39</v>
      </c>
      <c r="J38" s="26" t="s">
        <v>334</v>
      </c>
      <c r="K38" s="27">
        <v>12.99</v>
      </c>
      <c r="L38" s="26" t="s">
        <v>343</v>
      </c>
      <c r="M38" s="27">
        <v>13.82</v>
      </c>
      <c r="N38" s="26" t="s">
        <v>639</v>
      </c>
      <c r="O38" s="12" t="s">
        <v>220</v>
      </c>
    </row>
    <row r="39" spans="1:16" x14ac:dyDescent="0.25">
      <c r="A39" s="11">
        <v>38</v>
      </c>
      <c r="B39" s="13" t="s">
        <v>248</v>
      </c>
      <c r="C39" s="59"/>
      <c r="D39" s="4" t="s">
        <v>249</v>
      </c>
      <c r="E39" s="2" t="s">
        <v>250</v>
      </c>
      <c r="F39" s="2"/>
      <c r="G39" s="6">
        <v>526</v>
      </c>
      <c r="H39" s="28">
        <f t="shared" si="1"/>
        <v>906.63</v>
      </c>
      <c r="I39" s="5">
        <v>1350</v>
      </c>
      <c r="J39" s="26" t="s">
        <v>485</v>
      </c>
      <c r="K39" s="5">
        <v>629</v>
      </c>
      <c r="L39" s="26" t="s">
        <v>419</v>
      </c>
      <c r="M39" s="5">
        <v>740.89</v>
      </c>
      <c r="N39" s="26" t="s">
        <v>640</v>
      </c>
      <c r="O39" s="12" t="s">
        <v>220</v>
      </c>
    </row>
    <row r="40" spans="1:16" s="48" customFormat="1" x14ac:dyDescent="0.25">
      <c r="A40" s="11">
        <v>39</v>
      </c>
      <c r="B40" s="13" t="s">
        <v>251</v>
      </c>
      <c r="C40" s="60"/>
      <c r="D40" s="4" t="s">
        <v>252</v>
      </c>
      <c r="E40" s="2" t="s">
        <v>250</v>
      </c>
      <c r="F40" s="2"/>
      <c r="G40" s="6">
        <v>948</v>
      </c>
      <c r="H40" s="28">
        <f t="shared" si="1"/>
        <v>2368.96</v>
      </c>
      <c r="I40" s="27">
        <v>2445</v>
      </c>
      <c r="J40" s="26" t="s">
        <v>344</v>
      </c>
      <c r="K40" s="27">
        <v>2416.88</v>
      </c>
      <c r="L40" s="26" t="s">
        <v>641</v>
      </c>
      <c r="M40" s="27">
        <v>2245</v>
      </c>
      <c r="N40" s="26" t="s">
        <v>642</v>
      </c>
      <c r="O40" s="12" t="s">
        <v>220</v>
      </c>
    </row>
    <row r="41" spans="1:16" x14ac:dyDescent="0.25">
      <c r="A41" s="43">
        <v>40</v>
      </c>
      <c r="B41" s="13" t="s">
        <v>44</v>
      </c>
      <c r="C41" s="61" t="s">
        <v>365</v>
      </c>
      <c r="D41" s="4" t="s">
        <v>45</v>
      </c>
      <c r="E41" s="2" t="s">
        <v>172</v>
      </c>
      <c r="F41" s="2"/>
      <c r="G41" s="6">
        <v>2150</v>
      </c>
      <c r="H41" s="28">
        <f t="shared" si="1"/>
        <v>3112.126666666667</v>
      </c>
      <c r="I41" s="27">
        <v>2642.5</v>
      </c>
      <c r="J41" s="26" t="s">
        <v>213</v>
      </c>
      <c r="K41" s="27">
        <v>2393.88</v>
      </c>
      <c r="L41" s="26" t="s">
        <v>643</v>
      </c>
      <c r="M41" s="27">
        <v>4300</v>
      </c>
      <c r="N41" s="26" t="s">
        <v>644</v>
      </c>
      <c r="O41" s="12" t="s">
        <v>220</v>
      </c>
    </row>
    <row r="42" spans="1:16" s="42" customFormat="1" x14ac:dyDescent="0.25">
      <c r="A42" s="11">
        <v>41</v>
      </c>
      <c r="B42" s="13" t="s">
        <v>253</v>
      </c>
      <c r="C42" s="62"/>
      <c r="D42" s="4" t="s">
        <v>254</v>
      </c>
      <c r="E42" s="2" t="s">
        <v>255</v>
      </c>
      <c r="F42" s="2"/>
      <c r="G42" s="6">
        <v>1000</v>
      </c>
      <c r="H42" s="28">
        <f t="shared" si="1"/>
        <v>1829.6666666666667</v>
      </c>
      <c r="I42" s="27">
        <v>1490</v>
      </c>
      <c r="J42" s="26" t="s">
        <v>492</v>
      </c>
      <c r="K42" s="27">
        <v>1800</v>
      </c>
      <c r="L42" s="26" t="s">
        <v>702</v>
      </c>
      <c r="M42" s="27">
        <v>2199</v>
      </c>
      <c r="N42" s="26" t="s">
        <v>578</v>
      </c>
      <c r="O42" s="12" t="s">
        <v>220</v>
      </c>
      <c r="P42"/>
    </row>
    <row r="43" spans="1:16" s="16" customFormat="1" x14ac:dyDescent="0.25">
      <c r="A43" s="11">
        <v>42</v>
      </c>
      <c r="B43" s="13" t="s">
        <v>46</v>
      </c>
      <c r="C43" s="63"/>
      <c r="D43" s="4" t="s">
        <v>47</v>
      </c>
      <c r="E43" s="4" t="s">
        <v>179</v>
      </c>
      <c r="F43" s="4"/>
      <c r="G43" s="7">
        <v>480</v>
      </c>
      <c r="H43" s="28">
        <f t="shared" si="1"/>
        <v>1025.2966666666669</v>
      </c>
      <c r="I43" s="27">
        <v>1025.8900000000001</v>
      </c>
      <c r="J43" s="17" t="s">
        <v>645</v>
      </c>
      <c r="K43" s="27">
        <v>1075</v>
      </c>
      <c r="L43" s="17" t="s">
        <v>393</v>
      </c>
      <c r="M43" s="27">
        <v>975</v>
      </c>
      <c r="N43" s="17" t="s">
        <v>646</v>
      </c>
      <c r="O43" s="29" t="s">
        <v>220</v>
      </c>
    </row>
    <row r="44" spans="1:16" ht="26.25" x14ac:dyDescent="0.25">
      <c r="A44" s="11">
        <v>43</v>
      </c>
      <c r="B44" s="13" t="s">
        <v>43</v>
      </c>
      <c r="C44" s="58" t="s">
        <v>363</v>
      </c>
      <c r="D44" s="4" t="s">
        <v>122</v>
      </c>
      <c r="E44" s="4" t="s">
        <v>211</v>
      </c>
      <c r="F44" s="4"/>
      <c r="G44" s="6">
        <v>380</v>
      </c>
      <c r="H44" s="28">
        <f t="shared" si="1"/>
        <v>978.29666666666674</v>
      </c>
      <c r="I44" s="5">
        <v>1009</v>
      </c>
      <c r="J44" s="26" t="s">
        <v>420</v>
      </c>
      <c r="K44" s="5">
        <v>1025.8900000000001</v>
      </c>
      <c r="L44" s="26" t="s">
        <v>645</v>
      </c>
      <c r="M44" s="5">
        <v>900</v>
      </c>
      <c r="N44" s="26" t="s">
        <v>439</v>
      </c>
      <c r="O44" s="8" t="s">
        <v>220</v>
      </c>
    </row>
    <row r="45" spans="1:16" x14ac:dyDescent="0.25">
      <c r="A45" s="11">
        <v>44</v>
      </c>
      <c r="B45" s="13" t="s">
        <v>256</v>
      </c>
      <c r="C45" s="60"/>
      <c r="D45" s="4" t="s">
        <v>258</v>
      </c>
      <c r="E45" s="2" t="s">
        <v>257</v>
      </c>
      <c r="F45" s="2"/>
      <c r="G45" s="6">
        <v>3550</v>
      </c>
      <c r="H45" s="28">
        <f t="shared" si="1"/>
        <v>5102.333333333333</v>
      </c>
      <c r="I45" s="5">
        <v>5009</v>
      </c>
      <c r="J45" s="26" t="s">
        <v>345</v>
      </c>
      <c r="K45" s="5">
        <v>5799</v>
      </c>
      <c r="L45" s="26" t="s">
        <v>440</v>
      </c>
      <c r="M45" s="5">
        <v>4499</v>
      </c>
      <c r="N45" s="26" t="s">
        <v>703</v>
      </c>
      <c r="O45" s="12" t="s">
        <v>220</v>
      </c>
    </row>
    <row r="46" spans="1:16" x14ac:dyDescent="0.25">
      <c r="A46" s="11">
        <v>45</v>
      </c>
      <c r="B46" s="13" t="s">
        <v>39</v>
      </c>
      <c r="C46" s="58" t="s">
        <v>364</v>
      </c>
      <c r="D46" s="4" t="s">
        <v>40</v>
      </c>
      <c r="E46" s="2" t="s">
        <v>189</v>
      </c>
      <c r="F46" s="2" t="s">
        <v>167</v>
      </c>
      <c r="G46" s="6">
        <v>3994</v>
      </c>
      <c r="H46" s="28">
        <f t="shared" si="1"/>
        <v>7429.666666666667</v>
      </c>
      <c r="I46" s="20">
        <v>5999</v>
      </c>
      <c r="J46" s="26" t="s">
        <v>318</v>
      </c>
      <c r="K46" s="5">
        <v>9450</v>
      </c>
      <c r="L46" s="26" t="s">
        <v>647</v>
      </c>
      <c r="M46" s="5">
        <v>6840</v>
      </c>
      <c r="N46" s="26" t="s">
        <v>222</v>
      </c>
      <c r="O46" s="9" t="s">
        <v>220</v>
      </c>
    </row>
    <row r="47" spans="1:16" x14ac:dyDescent="0.25">
      <c r="A47" s="11">
        <v>46</v>
      </c>
      <c r="B47" s="13" t="s">
        <v>41</v>
      </c>
      <c r="C47" s="60"/>
      <c r="D47" s="4" t="s">
        <v>42</v>
      </c>
      <c r="E47" s="2" t="s">
        <v>190</v>
      </c>
      <c r="F47" s="2" t="s">
        <v>152</v>
      </c>
      <c r="G47" s="6">
        <v>10690</v>
      </c>
      <c r="H47" s="28">
        <f t="shared" si="1"/>
        <v>26021.33</v>
      </c>
      <c r="I47" s="5">
        <v>27499</v>
      </c>
      <c r="J47" s="26" t="s">
        <v>553</v>
      </c>
      <c r="K47" s="5">
        <v>25985</v>
      </c>
      <c r="L47" s="26" t="s">
        <v>554</v>
      </c>
      <c r="M47" s="5">
        <v>24579.99</v>
      </c>
      <c r="N47" s="26" t="s">
        <v>397</v>
      </c>
      <c r="O47" s="8" t="s">
        <v>220</v>
      </c>
    </row>
    <row r="48" spans="1:16" ht="26.25" x14ac:dyDescent="0.25">
      <c r="A48" s="43">
        <v>47</v>
      </c>
      <c r="B48" s="13" t="s">
        <v>21</v>
      </c>
      <c r="C48" s="58" t="s">
        <v>362</v>
      </c>
      <c r="D48" s="4" t="s">
        <v>123</v>
      </c>
      <c r="E48" s="2" t="s">
        <v>206</v>
      </c>
      <c r="F48" s="2"/>
      <c r="G48" s="6">
        <v>598</v>
      </c>
      <c r="H48" s="28">
        <f t="shared" si="1"/>
        <v>1007.6666666666666</v>
      </c>
      <c r="I48" s="27">
        <v>1050</v>
      </c>
      <c r="J48" s="26" t="s">
        <v>704</v>
      </c>
      <c r="K48" s="27">
        <v>1025</v>
      </c>
      <c r="L48" s="26" t="s">
        <v>219</v>
      </c>
      <c r="M48" s="27">
        <v>948</v>
      </c>
      <c r="N48" s="26" t="s">
        <v>346</v>
      </c>
      <c r="O48" s="8" t="s">
        <v>220</v>
      </c>
    </row>
    <row r="49" spans="1:15" x14ac:dyDescent="0.25">
      <c r="A49" s="43">
        <v>48</v>
      </c>
      <c r="B49" s="13" t="s">
        <v>259</v>
      </c>
      <c r="C49" s="59"/>
      <c r="D49" s="4" t="s">
        <v>260</v>
      </c>
      <c r="E49" s="2" t="s">
        <v>261</v>
      </c>
      <c r="F49" s="2"/>
      <c r="G49" s="6">
        <v>718</v>
      </c>
      <c r="H49" s="28">
        <f t="shared" si="1"/>
        <v>1102.8933333333332</v>
      </c>
      <c r="I49" s="27">
        <v>1430</v>
      </c>
      <c r="J49" s="26" t="s">
        <v>705</v>
      </c>
      <c r="K49" s="27">
        <v>1058</v>
      </c>
      <c r="L49" s="26" t="s">
        <v>347</v>
      </c>
      <c r="M49" s="27">
        <v>820.68</v>
      </c>
      <c r="N49" s="26" t="s">
        <v>706</v>
      </c>
      <c r="O49" s="8" t="s">
        <v>220</v>
      </c>
    </row>
    <row r="50" spans="1:15" x14ac:dyDescent="0.25">
      <c r="A50" s="11">
        <v>49</v>
      </c>
      <c r="B50" s="13" t="s">
        <v>117</v>
      </c>
      <c r="C50" s="60"/>
      <c r="D50" s="4" t="s">
        <v>132</v>
      </c>
      <c r="E50" s="2" t="s">
        <v>205</v>
      </c>
      <c r="F50" s="2"/>
      <c r="G50" s="6">
        <v>820</v>
      </c>
      <c r="H50" s="28">
        <f t="shared" si="1"/>
        <v>1390</v>
      </c>
      <c r="I50" s="5">
        <v>1320</v>
      </c>
      <c r="J50" s="26" t="s">
        <v>648</v>
      </c>
      <c r="K50" s="5">
        <v>1570</v>
      </c>
      <c r="L50" s="26" t="s">
        <v>421</v>
      </c>
      <c r="M50" s="5">
        <v>1280</v>
      </c>
      <c r="N50" s="26" t="s">
        <v>422</v>
      </c>
      <c r="O50" s="8" t="s">
        <v>220</v>
      </c>
    </row>
    <row r="51" spans="1:15" x14ac:dyDescent="0.25">
      <c r="A51" s="43">
        <v>50</v>
      </c>
      <c r="B51" s="13" t="s">
        <v>13</v>
      </c>
      <c r="C51" s="58" t="s">
        <v>366</v>
      </c>
      <c r="D51" s="4" t="s">
        <v>14</v>
      </c>
      <c r="E51" s="2" t="s">
        <v>175</v>
      </c>
      <c r="F51" s="2"/>
      <c r="G51" s="6">
        <v>1845</v>
      </c>
      <c r="H51" s="28">
        <f t="shared" si="1"/>
        <v>1875.96</v>
      </c>
      <c r="I51" s="27">
        <v>2500</v>
      </c>
      <c r="J51" s="26" t="s">
        <v>486</v>
      </c>
      <c r="K51" s="27">
        <v>1937.88</v>
      </c>
      <c r="L51" s="26" t="s">
        <v>707</v>
      </c>
      <c r="M51" s="27">
        <v>1190</v>
      </c>
      <c r="N51" s="26" t="s">
        <v>649</v>
      </c>
      <c r="O51" s="8" t="s">
        <v>220</v>
      </c>
    </row>
    <row r="52" spans="1:15" x14ac:dyDescent="0.25">
      <c r="A52" s="11">
        <v>51</v>
      </c>
      <c r="B52" s="13" t="s">
        <v>11</v>
      </c>
      <c r="C52" s="60"/>
      <c r="D52" s="4" t="s">
        <v>12</v>
      </c>
      <c r="E52" s="2" t="s">
        <v>176</v>
      </c>
      <c r="F52" s="2"/>
      <c r="G52" s="6">
        <v>1460</v>
      </c>
      <c r="H52" s="28">
        <f t="shared" si="1"/>
        <v>1413</v>
      </c>
      <c r="I52" s="5">
        <v>1379</v>
      </c>
      <c r="J52" s="26" t="s">
        <v>650</v>
      </c>
      <c r="K52" s="5">
        <v>1700</v>
      </c>
      <c r="L52" s="26" t="s">
        <v>423</v>
      </c>
      <c r="M52" s="5">
        <v>1160</v>
      </c>
      <c r="N52" s="26" t="s">
        <v>556</v>
      </c>
      <c r="O52" s="8" t="s">
        <v>220</v>
      </c>
    </row>
    <row r="53" spans="1:15" x14ac:dyDescent="0.25">
      <c r="A53" s="11">
        <v>52</v>
      </c>
      <c r="B53" s="13" t="s">
        <v>15</v>
      </c>
      <c r="C53" s="58" t="s">
        <v>367</v>
      </c>
      <c r="D53" s="4" t="s">
        <v>16</v>
      </c>
      <c r="E53" s="2" t="s">
        <v>177</v>
      </c>
      <c r="F53" s="2"/>
      <c r="G53" s="6">
        <v>629</v>
      </c>
      <c r="H53" s="28">
        <f t="shared" si="1"/>
        <v>1140.8333333333333</v>
      </c>
      <c r="I53" s="5">
        <v>1577.5</v>
      </c>
      <c r="J53" s="26" t="s">
        <v>651</v>
      </c>
      <c r="K53" s="5">
        <v>985</v>
      </c>
      <c r="L53" s="26" t="s">
        <v>487</v>
      </c>
      <c r="M53" s="5">
        <v>860</v>
      </c>
      <c r="N53" s="26" t="s">
        <v>608</v>
      </c>
      <c r="O53" s="9" t="s">
        <v>220</v>
      </c>
    </row>
    <row r="54" spans="1:15" x14ac:dyDescent="0.25">
      <c r="A54" s="11">
        <v>53</v>
      </c>
      <c r="B54" s="13" t="s">
        <v>17</v>
      </c>
      <c r="C54" s="59"/>
      <c r="D54" s="4" t="s">
        <v>18</v>
      </c>
      <c r="E54" s="2" t="s">
        <v>177</v>
      </c>
      <c r="F54" s="2"/>
      <c r="G54" s="6">
        <v>595</v>
      </c>
      <c r="H54" s="28">
        <f t="shared" si="1"/>
        <v>978.29666666666662</v>
      </c>
      <c r="I54" s="5">
        <v>695</v>
      </c>
      <c r="J54" s="26" t="s">
        <v>394</v>
      </c>
      <c r="K54" s="5">
        <v>1499</v>
      </c>
      <c r="L54" s="26" t="s">
        <v>604</v>
      </c>
      <c r="M54" s="5">
        <v>740.89</v>
      </c>
      <c r="N54" s="17" t="s">
        <v>708</v>
      </c>
      <c r="O54" s="9" t="s">
        <v>220</v>
      </c>
    </row>
    <row r="55" spans="1:15" x14ac:dyDescent="0.25">
      <c r="A55" s="43">
        <v>54</v>
      </c>
      <c r="B55" s="13" t="s">
        <v>19</v>
      </c>
      <c r="C55" s="59"/>
      <c r="D55" s="4" t="s">
        <v>20</v>
      </c>
      <c r="E55" s="2" t="s">
        <v>178</v>
      </c>
      <c r="F55" s="2"/>
      <c r="G55" s="6">
        <v>650</v>
      </c>
      <c r="H55" s="28">
        <f t="shared" si="1"/>
        <v>1339.9633333333334</v>
      </c>
      <c r="I55" s="27">
        <v>1495</v>
      </c>
      <c r="J55" s="26" t="s">
        <v>652</v>
      </c>
      <c r="K55" s="27">
        <v>1025.8900000000001</v>
      </c>
      <c r="L55" s="26" t="s">
        <v>709</v>
      </c>
      <c r="M55" s="27">
        <v>1499</v>
      </c>
      <c r="N55" s="26" t="s">
        <v>395</v>
      </c>
      <c r="O55" s="9" t="s">
        <v>220</v>
      </c>
    </row>
    <row r="56" spans="1:15" x14ac:dyDescent="0.25">
      <c r="A56" s="11">
        <v>55</v>
      </c>
      <c r="B56" s="13" t="s">
        <v>262</v>
      </c>
      <c r="C56" s="60"/>
      <c r="D56" s="4" t="s">
        <v>263</v>
      </c>
      <c r="E56" s="4" t="s">
        <v>193</v>
      </c>
      <c r="F56" s="4"/>
      <c r="G56" s="6">
        <v>2120</v>
      </c>
      <c r="H56" s="28">
        <f t="shared" si="1"/>
        <v>3064.6666666666665</v>
      </c>
      <c r="I56" s="5">
        <v>3896</v>
      </c>
      <c r="J56" s="26" t="s">
        <v>710</v>
      </c>
      <c r="K56" s="5">
        <v>2399</v>
      </c>
      <c r="L56" s="26" t="s">
        <v>711</v>
      </c>
      <c r="M56" s="5">
        <v>2899</v>
      </c>
      <c r="N56" s="26" t="s">
        <v>712</v>
      </c>
      <c r="O56" s="8" t="s">
        <v>220</v>
      </c>
    </row>
    <row r="57" spans="1:15" ht="26.25" x14ac:dyDescent="0.25">
      <c r="A57" s="11">
        <v>56</v>
      </c>
      <c r="B57" s="13" t="s">
        <v>29</v>
      </c>
      <c r="C57" s="58" t="s">
        <v>368</v>
      </c>
      <c r="D57" s="4" t="s">
        <v>30</v>
      </c>
      <c r="E57" s="4" t="s">
        <v>186</v>
      </c>
      <c r="F57" s="4" t="s">
        <v>163</v>
      </c>
      <c r="G57" s="6">
        <v>365</v>
      </c>
      <c r="H57" s="28">
        <f t="shared" si="1"/>
        <v>1052.8266666666666</v>
      </c>
      <c r="I57" s="5">
        <v>1329</v>
      </c>
      <c r="J57" s="26" t="s">
        <v>579</v>
      </c>
      <c r="K57" s="5">
        <v>1100</v>
      </c>
      <c r="L57" s="26" t="s">
        <v>441</v>
      </c>
      <c r="M57" s="5">
        <v>729.48</v>
      </c>
      <c r="N57" s="26" t="s">
        <v>653</v>
      </c>
      <c r="O57" s="8" t="s">
        <v>220</v>
      </c>
    </row>
    <row r="58" spans="1:15" x14ac:dyDescent="0.25">
      <c r="A58" s="11">
        <v>57</v>
      </c>
      <c r="B58" s="13" t="s">
        <v>31</v>
      </c>
      <c r="C58" s="60"/>
      <c r="D58" s="4" t="s">
        <v>32</v>
      </c>
      <c r="E58" s="4" t="s">
        <v>187</v>
      </c>
      <c r="F58" s="4" t="s">
        <v>163</v>
      </c>
      <c r="G58" s="6">
        <v>540</v>
      </c>
      <c r="H58" s="28">
        <f t="shared" si="1"/>
        <v>875.9666666666667</v>
      </c>
      <c r="I58" s="5">
        <v>839</v>
      </c>
      <c r="J58" s="26" t="s">
        <v>442</v>
      </c>
      <c r="K58" s="5">
        <v>1043.9000000000001</v>
      </c>
      <c r="L58" s="26" t="s">
        <v>654</v>
      </c>
      <c r="M58" s="5">
        <v>745</v>
      </c>
      <c r="N58" s="26" t="s">
        <v>396</v>
      </c>
      <c r="O58" s="8" t="s">
        <v>220</v>
      </c>
    </row>
    <row r="59" spans="1:15" x14ac:dyDescent="0.25">
      <c r="A59" s="11">
        <v>58</v>
      </c>
      <c r="B59" s="13" t="s">
        <v>33</v>
      </c>
      <c r="C59" s="58" t="s">
        <v>369</v>
      </c>
      <c r="D59" s="4" t="s">
        <v>34</v>
      </c>
      <c r="E59" s="2" t="s">
        <v>181</v>
      </c>
      <c r="F59" s="4"/>
      <c r="G59" s="6">
        <v>13.7</v>
      </c>
      <c r="H59" s="28">
        <f t="shared" si="1"/>
        <v>18.77333333333333</v>
      </c>
      <c r="I59" s="27">
        <f>9500/400</f>
        <v>23.75</v>
      </c>
      <c r="J59" s="26" t="s">
        <v>656</v>
      </c>
      <c r="K59" s="27">
        <v>15.77</v>
      </c>
      <c r="L59" s="26" t="s">
        <v>655</v>
      </c>
      <c r="M59" s="27">
        <f>16800/1000</f>
        <v>16.8</v>
      </c>
      <c r="N59" s="26" t="s">
        <v>713</v>
      </c>
      <c r="O59" s="9" t="s">
        <v>220</v>
      </c>
    </row>
    <row r="60" spans="1:15" x14ac:dyDescent="0.25">
      <c r="A60" s="11">
        <v>59</v>
      </c>
      <c r="B60" s="13" t="s">
        <v>264</v>
      </c>
      <c r="C60" s="59"/>
      <c r="D60" s="4" t="s">
        <v>265</v>
      </c>
      <c r="E60" s="2" t="s">
        <v>199</v>
      </c>
      <c r="F60" s="2"/>
      <c r="G60" s="6">
        <v>13800</v>
      </c>
      <c r="H60" s="28">
        <f t="shared" si="1"/>
        <v>17100.333333333332</v>
      </c>
      <c r="I60" s="27">
        <v>18731</v>
      </c>
      <c r="J60" s="26" t="s">
        <v>590</v>
      </c>
      <c r="K60" s="27">
        <v>15770</v>
      </c>
      <c r="L60" s="26" t="s">
        <v>348</v>
      </c>
      <c r="M60" s="27">
        <v>16800</v>
      </c>
      <c r="N60" s="26" t="s">
        <v>349</v>
      </c>
      <c r="O60" s="12" t="s">
        <v>220</v>
      </c>
    </row>
    <row r="61" spans="1:15" ht="26.25" x14ac:dyDescent="0.25">
      <c r="A61" s="43">
        <v>60</v>
      </c>
      <c r="B61" s="13" t="s">
        <v>35</v>
      </c>
      <c r="C61" s="60"/>
      <c r="D61" s="4" t="s">
        <v>36</v>
      </c>
      <c r="E61" s="2" t="s">
        <v>182</v>
      </c>
      <c r="F61" s="2" t="s">
        <v>152</v>
      </c>
      <c r="G61" s="6">
        <v>780</v>
      </c>
      <c r="H61" s="28">
        <f t="shared" si="1"/>
        <v>1123.96</v>
      </c>
      <c r="I61" s="27">
        <v>1090</v>
      </c>
      <c r="J61" s="26" t="s">
        <v>488</v>
      </c>
      <c r="K61" s="27">
        <v>1082.8800000000001</v>
      </c>
      <c r="L61" s="26" t="s">
        <v>657</v>
      </c>
      <c r="M61" s="27">
        <v>1199</v>
      </c>
      <c r="N61" s="26" t="s">
        <v>493</v>
      </c>
      <c r="O61" s="12" t="s">
        <v>220</v>
      </c>
    </row>
    <row r="62" spans="1:15" ht="26.25" x14ac:dyDescent="0.25">
      <c r="A62" s="11">
        <v>61</v>
      </c>
      <c r="B62" s="13" t="s">
        <v>115</v>
      </c>
      <c r="C62" s="58" t="s">
        <v>370</v>
      </c>
      <c r="D62" s="4" t="s">
        <v>127</v>
      </c>
      <c r="E62" s="2" t="s">
        <v>199</v>
      </c>
      <c r="F62" s="2" t="s">
        <v>200</v>
      </c>
      <c r="G62" s="6">
        <v>10350</v>
      </c>
      <c r="H62" s="28">
        <f t="shared" si="1"/>
        <v>11466.333333333334</v>
      </c>
      <c r="I62" s="27">
        <v>11100</v>
      </c>
      <c r="J62" s="26" t="s">
        <v>714</v>
      </c>
      <c r="K62" s="27">
        <v>7499</v>
      </c>
      <c r="L62" s="26" t="s">
        <v>715</v>
      </c>
      <c r="M62" s="27">
        <v>15800</v>
      </c>
      <c r="N62" s="26" t="s">
        <v>443</v>
      </c>
      <c r="O62" s="9" t="s">
        <v>220</v>
      </c>
    </row>
    <row r="63" spans="1:15" x14ac:dyDescent="0.25">
      <c r="A63" s="11">
        <v>62</v>
      </c>
      <c r="B63" s="13" t="s">
        <v>266</v>
      </c>
      <c r="C63" s="60"/>
      <c r="D63" s="4" t="s">
        <v>267</v>
      </c>
      <c r="E63" s="2" t="s">
        <v>268</v>
      </c>
      <c r="F63" s="2"/>
      <c r="G63" s="6">
        <v>1820</v>
      </c>
      <c r="H63" s="28">
        <f t="shared" si="1"/>
        <v>2865.2933333333335</v>
      </c>
      <c r="I63" s="27">
        <v>2483</v>
      </c>
      <c r="J63" s="26" t="s">
        <v>398</v>
      </c>
      <c r="K63" s="27">
        <v>3491</v>
      </c>
      <c r="L63" s="26" t="s">
        <v>489</v>
      </c>
      <c r="M63" s="27">
        <v>2621.88</v>
      </c>
      <c r="N63" s="26" t="s">
        <v>716</v>
      </c>
      <c r="O63" s="12" t="s">
        <v>220</v>
      </c>
    </row>
    <row r="64" spans="1:15" x14ac:dyDescent="0.25">
      <c r="A64" s="11">
        <v>63</v>
      </c>
      <c r="B64" s="13" t="s">
        <v>269</v>
      </c>
      <c r="C64" s="58" t="s">
        <v>371</v>
      </c>
      <c r="D64" s="4" t="s">
        <v>270</v>
      </c>
      <c r="E64" s="2" t="s">
        <v>271</v>
      </c>
      <c r="F64" s="2"/>
      <c r="G64" s="6">
        <v>2150</v>
      </c>
      <c r="H64" s="28">
        <f t="shared" si="1"/>
        <v>3660.2866666666669</v>
      </c>
      <c r="I64" s="27">
        <v>3610.86</v>
      </c>
      <c r="J64" s="26" t="s">
        <v>490</v>
      </c>
      <c r="K64" s="27">
        <v>3571</v>
      </c>
      <c r="L64" s="26" t="s">
        <v>580</v>
      </c>
      <c r="M64" s="27">
        <v>3799</v>
      </c>
      <c r="N64" s="26" t="s">
        <v>444</v>
      </c>
      <c r="O64" s="12" t="s">
        <v>220</v>
      </c>
    </row>
    <row r="65" spans="1:15" x14ac:dyDescent="0.25">
      <c r="A65" s="11">
        <v>66</v>
      </c>
      <c r="B65" s="13" t="s">
        <v>272</v>
      </c>
      <c r="C65" s="60"/>
      <c r="D65" s="4" t="s">
        <v>273</v>
      </c>
      <c r="E65" s="2" t="s">
        <v>274</v>
      </c>
      <c r="F65" s="2"/>
      <c r="G65" s="6">
        <v>398</v>
      </c>
      <c r="H65" s="28">
        <f t="shared" si="1"/>
        <v>420</v>
      </c>
      <c r="I65" s="27">
        <v>560</v>
      </c>
      <c r="J65" s="26" t="s">
        <v>316</v>
      </c>
      <c r="K65" s="27">
        <v>350</v>
      </c>
      <c r="L65" s="26" t="s">
        <v>417</v>
      </c>
      <c r="M65" s="27">
        <v>350</v>
      </c>
      <c r="N65" s="26" t="s">
        <v>416</v>
      </c>
      <c r="O65" s="12" t="s">
        <v>220</v>
      </c>
    </row>
    <row r="66" spans="1:15" x14ac:dyDescent="0.25">
      <c r="A66" s="49">
        <v>68</v>
      </c>
      <c r="B66" s="14" t="s">
        <v>27</v>
      </c>
      <c r="C66" s="23" t="s">
        <v>372</v>
      </c>
      <c r="D66" s="39" t="s">
        <v>28</v>
      </c>
      <c r="E66" s="2" t="s">
        <v>193</v>
      </c>
      <c r="F66" s="2" t="s">
        <v>154</v>
      </c>
      <c r="G66" s="6">
        <v>850</v>
      </c>
      <c r="H66" s="28">
        <f t="shared" si="1"/>
        <v>1198.3333333333333</v>
      </c>
      <c r="I66" s="27">
        <v>990</v>
      </c>
      <c r="J66" s="26" t="s">
        <v>335</v>
      </c>
      <c r="K66" s="27">
        <v>1290</v>
      </c>
      <c r="L66" s="26" t="s">
        <v>717</v>
      </c>
      <c r="M66" s="27">
        <v>1315</v>
      </c>
      <c r="N66" s="26" t="s">
        <v>432</v>
      </c>
      <c r="O66" s="9" t="s">
        <v>220</v>
      </c>
    </row>
    <row r="67" spans="1:15" x14ac:dyDescent="0.25">
      <c r="A67" s="11">
        <v>69</v>
      </c>
      <c r="B67" s="13" t="s">
        <v>275</v>
      </c>
      <c r="C67" s="24" t="s">
        <v>371</v>
      </c>
      <c r="D67" s="4" t="s">
        <v>276</v>
      </c>
      <c r="E67" s="2" t="s">
        <v>274</v>
      </c>
      <c r="F67" s="2"/>
      <c r="G67" s="6">
        <v>4950</v>
      </c>
      <c r="H67" s="28">
        <f t="shared" si="1"/>
        <v>6886.666666666667</v>
      </c>
      <c r="I67" s="27">
        <f>485*12</f>
        <v>5820</v>
      </c>
      <c r="J67" s="26" t="s">
        <v>557</v>
      </c>
      <c r="K67" s="27">
        <v>9200</v>
      </c>
      <c r="L67" s="26" t="s">
        <v>424</v>
      </c>
      <c r="M67" s="27">
        <f>470*12</f>
        <v>5640</v>
      </c>
      <c r="N67" s="26" t="s">
        <v>581</v>
      </c>
      <c r="O67" s="12" t="s">
        <v>220</v>
      </c>
    </row>
    <row r="68" spans="1:15" x14ac:dyDescent="0.25">
      <c r="A68" s="11">
        <v>70</v>
      </c>
      <c r="B68" s="13" t="s">
        <v>37</v>
      </c>
      <c r="C68" s="50" t="s">
        <v>373</v>
      </c>
      <c r="D68" s="51" t="s">
        <v>38</v>
      </c>
      <c r="E68" s="2" t="s">
        <v>183</v>
      </c>
      <c r="F68" s="2" t="s">
        <v>162</v>
      </c>
      <c r="G68" s="6">
        <v>890</v>
      </c>
      <c r="H68" s="28">
        <f t="shared" si="1"/>
        <v>2148.3333333333335</v>
      </c>
      <c r="I68" s="27">
        <v>2245</v>
      </c>
      <c r="J68" s="26" t="s">
        <v>591</v>
      </c>
      <c r="K68" s="27">
        <v>2450</v>
      </c>
      <c r="L68" s="26" t="s">
        <v>592</v>
      </c>
      <c r="M68" s="27">
        <v>1750</v>
      </c>
      <c r="N68" s="26" t="s">
        <v>425</v>
      </c>
      <c r="O68" s="12" t="s">
        <v>220</v>
      </c>
    </row>
    <row r="69" spans="1:15" s="16" customFormat="1" ht="30" x14ac:dyDescent="0.25">
      <c r="A69" s="11">
        <v>71</v>
      </c>
      <c r="B69" s="13" t="s">
        <v>53</v>
      </c>
      <c r="C69" s="58" t="s">
        <v>374</v>
      </c>
      <c r="D69" s="4" t="s">
        <v>54</v>
      </c>
      <c r="E69" s="4" t="s">
        <v>184</v>
      </c>
      <c r="F69" s="4" t="s">
        <v>163</v>
      </c>
      <c r="G69" s="7">
        <v>900</v>
      </c>
      <c r="H69" s="28">
        <f t="shared" si="1"/>
        <v>2343</v>
      </c>
      <c r="I69" s="27">
        <v>2600</v>
      </c>
      <c r="J69" s="17" t="s">
        <v>658</v>
      </c>
      <c r="K69" s="27">
        <v>2729</v>
      </c>
      <c r="L69" s="17" t="s">
        <v>445</v>
      </c>
      <c r="M69" s="27">
        <v>1700</v>
      </c>
      <c r="N69" s="17" t="s">
        <v>558</v>
      </c>
      <c r="O69" s="35" t="s">
        <v>404</v>
      </c>
    </row>
    <row r="70" spans="1:15" x14ac:dyDescent="0.25">
      <c r="A70" s="11">
        <v>72</v>
      </c>
      <c r="B70" s="13" t="s">
        <v>51</v>
      </c>
      <c r="C70" s="60"/>
      <c r="D70" s="4" t="s">
        <v>52</v>
      </c>
      <c r="E70" s="2" t="s">
        <v>185</v>
      </c>
      <c r="F70" s="2" t="s">
        <v>164</v>
      </c>
      <c r="G70" s="6">
        <v>80</v>
      </c>
      <c r="H70" s="28">
        <f t="shared" si="1"/>
        <v>128.9814814814815</v>
      </c>
      <c r="I70" s="27">
        <f>3500/20</f>
        <v>175</v>
      </c>
      <c r="J70" s="26" t="s">
        <v>148</v>
      </c>
      <c r="K70" s="27">
        <f>6500/50</f>
        <v>130</v>
      </c>
      <c r="L70" s="26" t="s">
        <v>225</v>
      </c>
      <c r="M70" s="27">
        <f>8850/108</f>
        <v>81.944444444444443</v>
      </c>
      <c r="N70" s="26" t="s">
        <v>341</v>
      </c>
      <c r="O70" s="36" t="s">
        <v>405</v>
      </c>
    </row>
    <row r="71" spans="1:15" x14ac:dyDescent="0.25">
      <c r="A71" s="11">
        <v>73</v>
      </c>
      <c r="B71" s="13" t="s">
        <v>49</v>
      </c>
      <c r="C71" s="58" t="s">
        <v>375</v>
      </c>
      <c r="D71" s="4" t="s">
        <v>50</v>
      </c>
      <c r="E71" s="2" t="s">
        <v>188</v>
      </c>
      <c r="F71" s="2" t="s">
        <v>166</v>
      </c>
      <c r="G71" s="6">
        <v>928</v>
      </c>
      <c r="H71" s="28">
        <f t="shared" si="1"/>
        <v>1995.2966666666669</v>
      </c>
      <c r="I71" s="27">
        <v>2679</v>
      </c>
      <c r="J71" s="26" t="s">
        <v>659</v>
      </c>
      <c r="K71" s="27">
        <v>1196.8900000000001</v>
      </c>
      <c r="L71" s="26" t="s">
        <v>660</v>
      </c>
      <c r="M71" s="27">
        <v>2110</v>
      </c>
      <c r="N71" s="26" t="s">
        <v>559</v>
      </c>
      <c r="O71" s="36" t="s">
        <v>405</v>
      </c>
    </row>
    <row r="72" spans="1:15" x14ac:dyDescent="0.25">
      <c r="A72" s="11">
        <v>74</v>
      </c>
      <c r="B72" s="13" t="s">
        <v>277</v>
      </c>
      <c r="C72" s="59"/>
      <c r="D72" s="4" t="s">
        <v>278</v>
      </c>
      <c r="E72" s="2" t="s">
        <v>279</v>
      </c>
      <c r="F72" s="2"/>
      <c r="G72" s="6">
        <v>174</v>
      </c>
      <c r="H72" s="28">
        <f t="shared" si="1"/>
        <v>159.55544444444442</v>
      </c>
      <c r="I72" s="27">
        <v>227</v>
      </c>
      <c r="J72" s="26" t="s">
        <v>494</v>
      </c>
      <c r="K72" s="27">
        <f>3999.99/30</f>
        <v>133.333</v>
      </c>
      <c r="L72" s="26" t="s">
        <v>661</v>
      </c>
      <c r="M72" s="27">
        <f>3550/30</f>
        <v>118.33333333333333</v>
      </c>
      <c r="N72" s="26" t="s">
        <v>433</v>
      </c>
      <c r="O72" s="12" t="s">
        <v>220</v>
      </c>
    </row>
    <row r="73" spans="1:15" ht="26.25" x14ac:dyDescent="0.25">
      <c r="A73" s="11">
        <v>75</v>
      </c>
      <c r="B73" s="13" t="s">
        <v>48</v>
      </c>
      <c r="C73" s="59"/>
      <c r="D73" s="4" t="s">
        <v>131</v>
      </c>
      <c r="E73" s="2" t="s">
        <v>194</v>
      </c>
      <c r="F73" s="2" t="s">
        <v>169</v>
      </c>
      <c r="G73" s="6">
        <v>234</v>
      </c>
      <c r="H73" s="28">
        <f t="shared" si="1"/>
        <v>437.51111111111112</v>
      </c>
      <c r="I73" s="27">
        <v>399.2</v>
      </c>
      <c r="J73" s="26" t="s">
        <v>228</v>
      </c>
      <c r="K73" s="27">
        <f>1040/3</f>
        <v>346.66666666666669</v>
      </c>
      <c r="L73" s="26" t="s">
        <v>560</v>
      </c>
      <c r="M73" s="27">
        <f>1700/3</f>
        <v>566.66666666666663</v>
      </c>
      <c r="N73" s="26" t="s">
        <v>662</v>
      </c>
      <c r="O73" s="12" t="s">
        <v>220</v>
      </c>
    </row>
    <row r="74" spans="1:15" ht="19.5" customHeight="1" x14ac:dyDescent="0.25">
      <c r="A74" s="11">
        <v>76</v>
      </c>
      <c r="B74" s="13" t="s">
        <v>280</v>
      </c>
      <c r="C74" s="60"/>
      <c r="D74" s="4" t="s">
        <v>281</v>
      </c>
      <c r="E74" s="2" t="s">
        <v>282</v>
      </c>
      <c r="F74" s="2"/>
      <c r="G74" s="6">
        <v>690</v>
      </c>
      <c r="H74" s="28">
        <f t="shared" si="1"/>
        <v>1162.0966666666666</v>
      </c>
      <c r="I74" s="27">
        <v>779.29</v>
      </c>
      <c r="J74" s="26" t="s">
        <v>593</v>
      </c>
      <c r="K74" s="27">
        <v>1020</v>
      </c>
      <c r="L74" s="26" t="s">
        <v>663</v>
      </c>
      <c r="M74" s="27">
        <v>1687</v>
      </c>
      <c r="N74" s="26" t="s">
        <v>434</v>
      </c>
      <c r="O74" s="12" t="s">
        <v>220</v>
      </c>
    </row>
    <row r="75" spans="1:15" x14ac:dyDescent="0.25">
      <c r="A75" s="11">
        <v>77</v>
      </c>
      <c r="B75" s="13" t="s">
        <v>23</v>
      </c>
      <c r="C75" s="58" t="s">
        <v>376</v>
      </c>
      <c r="D75" s="4" t="s">
        <v>24</v>
      </c>
      <c r="E75" s="2" t="s">
        <v>191</v>
      </c>
      <c r="F75" s="2" t="s">
        <v>165</v>
      </c>
      <c r="G75" s="6">
        <v>750</v>
      </c>
      <c r="H75" s="28">
        <f t="shared" si="1"/>
        <v>952.36</v>
      </c>
      <c r="I75" s="27">
        <v>1140</v>
      </c>
      <c r="J75" s="26" t="s">
        <v>667</v>
      </c>
      <c r="K75" s="27">
        <v>828</v>
      </c>
      <c r="L75" s="26" t="s">
        <v>666</v>
      </c>
      <c r="M75" s="27">
        <v>889.08</v>
      </c>
      <c r="N75" s="26" t="s">
        <v>665</v>
      </c>
      <c r="O75" s="9" t="s">
        <v>220</v>
      </c>
    </row>
    <row r="76" spans="1:15" x14ac:dyDescent="0.25">
      <c r="A76" s="11">
        <v>78</v>
      </c>
      <c r="B76" s="13" t="s">
        <v>116</v>
      </c>
      <c r="C76" s="59"/>
      <c r="D76" s="4" t="s">
        <v>322</v>
      </c>
      <c r="E76" s="2" t="s">
        <v>209</v>
      </c>
      <c r="F76" s="2" t="s">
        <v>321</v>
      </c>
      <c r="G76" s="6">
        <v>812</v>
      </c>
      <c r="H76" s="28">
        <f t="shared" si="1"/>
        <v>1579.9633333333334</v>
      </c>
      <c r="I76" s="27">
        <v>1082.8900000000001</v>
      </c>
      <c r="J76" s="26" t="s">
        <v>668</v>
      </c>
      <c r="K76" s="27">
        <v>2127</v>
      </c>
      <c r="L76" s="26" t="s">
        <v>664</v>
      </c>
      <c r="M76" s="27">
        <v>1530</v>
      </c>
      <c r="N76" s="26" t="s">
        <v>406</v>
      </c>
      <c r="O76" s="9" t="s">
        <v>220</v>
      </c>
    </row>
    <row r="77" spans="1:15" x14ac:dyDescent="0.25">
      <c r="A77" s="11">
        <v>79</v>
      </c>
      <c r="B77" s="13" t="s">
        <v>283</v>
      </c>
      <c r="C77" s="60"/>
      <c r="D77" s="4" t="s">
        <v>284</v>
      </c>
      <c r="E77" s="2" t="s">
        <v>285</v>
      </c>
      <c r="F77" s="2"/>
      <c r="G77" s="6">
        <v>760</v>
      </c>
      <c r="H77" s="28">
        <f t="shared" si="1"/>
        <v>4240.666666666667</v>
      </c>
      <c r="I77" s="27">
        <v>4299</v>
      </c>
      <c r="J77" s="26" t="s">
        <v>609</v>
      </c>
      <c r="K77" s="27">
        <v>3084</v>
      </c>
      <c r="L77" s="26" t="s">
        <v>407</v>
      </c>
      <c r="M77" s="27">
        <v>5339</v>
      </c>
      <c r="N77" s="26" t="s">
        <v>561</v>
      </c>
      <c r="O77" s="12" t="s">
        <v>220</v>
      </c>
    </row>
    <row r="78" spans="1:15" s="16" customFormat="1" ht="30.75" customHeight="1" x14ac:dyDescent="0.25">
      <c r="A78" s="11">
        <v>80</v>
      </c>
      <c r="B78" s="13" t="s">
        <v>286</v>
      </c>
      <c r="C78" s="58" t="s">
        <v>355</v>
      </c>
      <c r="D78" s="4" t="s">
        <v>287</v>
      </c>
      <c r="E78" s="4" t="s">
        <v>191</v>
      </c>
      <c r="F78" s="4"/>
      <c r="G78" s="6">
        <v>1040</v>
      </c>
      <c r="H78" s="28">
        <f t="shared" ref="H78:H110" si="2">+(I78+K78+M78)/3</f>
        <v>1900</v>
      </c>
      <c r="I78" s="27">
        <v>1950</v>
      </c>
      <c r="J78" s="17" t="s">
        <v>669</v>
      </c>
      <c r="K78" s="27">
        <v>2100</v>
      </c>
      <c r="L78" s="17" t="s">
        <v>670</v>
      </c>
      <c r="M78" s="27">
        <v>1650</v>
      </c>
      <c r="N78" s="17" t="s">
        <v>336</v>
      </c>
      <c r="O78" s="34" t="s">
        <v>220</v>
      </c>
    </row>
    <row r="79" spans="1:15" s="16" customFormat="1" x14ac:dyDescent="0.25">
      <c r="A79" s="11">
        <v>81</v>
      </c>
      <c r="B79" s="13" t="s">
        <v>113</v>
      </c>
      <c r="C79" s="60"/>
      <c r="D79" s="4" t="s">
        <v>133</v>
      </c>
      <c r="E79" s="4" t="s">
        <v>191</v>
      </c>
      <c r="F79" s="4"/>
      <c r="G79" s="7">
        <v>585</v>
      </c>
      <c r="H79" s="28">
        <f t="shared" si="2"/>
        <v>831.69333333333327</v>
      </c>
      <c r="I79" s="27">
        <v>1000</v>
      </c>
      <c r="J79" s="17" t="s">
        <v>718</v>
      </c>
      <c r="K79" s="27">
        <v>720</v>
      </c>
      <c r="L79" s="17" t="s">
        <v>495</v>
      </c>
      <c r="M79" s="27">
        <v>775.08</v>
      </c>
      <c r="N79" s="17" t="s">
        <v>671</v>
      </c>
      <c r="O79" s="11" t="s">
        <v>220</v>
      </c>
    </row>
    <row r="80" spans="1:15" x14ac:dyDescent="0.25">
      <c r="A80" s="11">
        <v>82</v>
      </c>
      <c r="B80" s="13" t="s">
        <v>75</v>
      </c>
      <c r="C80" s="24" t="s">
        <v>376</v>
      </c>
      <c r="D80" s="4" t="s">
        <v>76</v>
      </c>
      <c r="E80" s="2" t="s">
        <v>207</v>
      </c>
      <c r="F80" s="2"/>
      <c r="G80" s="6">
        <v>380</v>
      </c>
      <c r="H80" s="28">
        <f t="shared" si="2"/>
        <v>735.63</v>
      </c>
      <c r="I80" s="27">
        <v>737</v>
      </c>
      <c r="J80" s="26" t="s">
        <v>223</v>
      </c>
      <c r="K80" s="27">
        <v>900</v>
      </c>
      <c r="L80" s="26" t="s">
        <v>672</v>
      </c>
      <c r="M80" s="27">
        <v>569.89</v>
      </c>
      <c r="N80" s="26" t="s">
        <v>673</v>
      </c>
      <c r="O80" s="9" t="s">
        <v>220</v>
      </c>
    </row>
    <row r="81" spans="1:15" ht="26.25" x14ac:dyDescent="0.25">
      <c r="A81" s="11">
        <v>83</v>
      </c>
      <c r="B81" s="13" t="s">
        <v>7</v>
      </c>
      <c r="C81" s="24" t="s">
        <v>377</v>
      </c>
      <c r="D81" s="4" t="s">
        <v>126</v>
      </c>
      <c r="E81" s="2" t="s">
        <v>171</v>
      </c>
      <c r="F81" s="2"/>
      <c r="G81" s="6">
        <v>2200</v>
      </c>
      <c r="H81" s="28">
        <f t="shared" si="2"/>
        <v>2887.8333333333335</v>
      </c>
      <c r="I81" s="27">
        <v>2479</v>
      </c>
      <c r="J81" s="26" t="s">
        <v>212</v>
      </c>
      <c r="K81" s="27">
        <v>3192</v>
      </c>
      <c r="L81" s="26" t="s">
        <v>674</v>
      </c>
      <c r="M81" s="27">
        <v>2992.5</v>
      </c>
      <c r="N81" s="26" t="s">
        <v>496</v>
      </c>
      <c r="O81" s="9" t="s">
        <v>220</v>
      </c>
    </row>
    <row r="82" spans="1:15" x14ac:dyDescent="0.25">
      <c r="A82" s="11">
        <v>84</v>
      </c>
      <c r="B82" s="13" t="s">
        <v>55</v>
      </c>
      <c r="C82" s="24" t="s">
        <v>378</v>
      </c>
      <c r="D82" s="4" t="s">
        <v>56</v>
      </c>
      <c r="E82" s="2" t="s">
        <v>173</v>
      </c>
      <c r="F82" s="2"/>
      <c r="G82" s="6">
        <v>2720</v>
      </c>
      <c r="H82" s="28">
        <f t="shared" si="2"/>
        <v>2821.3333333333335</v>
      </c>
      <c r="I82" s="27">
        <v>2851</v>
      </c>
      <c r="J82" s="26" t="s">
        <v>610</v>
      </c>
      <c r="K82" s="27">
        <v>2963</v>
      </c>
      <c r="L82" s="26" t="s">
        <v>675</v>
      </c>
      <c r="M82" s="27">
        <v>2650</v>
      </c>
      <c r="N82" s="26" t="s">
        <v>562</v>
      </c>
      <c r="O82" s="9" t="s">
        <v>220</v>
      </c>
    </row>
    <row r="83" spans="1:15" ht="26.25" x14ac:dyDescent="0.25">
      <c r="A83" s="11">
        <v>85</v>
      </c>
      <c r="B83" s="13" t="s">
        <v>57</v>
      </c>
      <c r="C83" s="24" t="s">
        <v>358</v>
      </c>
      <c r="D83" s="4" t="s">
        <v>125</v>
      </c>
      <c r="E83" s="2" t="s">
        <v>173</v>
      </c>
      <c r="F83" s="2"/>
      <c r="G83" s="6">
        <v>1398</v>
      </c>
      <c r="H83" s="28">
        <f t="shared" si="2"/>
        <v>2006.6666666666667</v>
      </c>
      <c r="I83" s="27">
        <v>2000</v>
      </c>
      <c r="J83" s="26" t="s">
        <v>719</v>
      </c>
      <c r="K83" s="27">
        <v>1840</v>
      </c>
      <c r="L83" s="26" t="s">
        <v>611</v>
      </c>
      <c r="M83" s="27">
        <v>2180</v>
      </c>
      <c r="N83" s="26" t="s">
        <v>582</v>
      </c>
      <c r="O83" s="9" t="s">
        <v>220</v>
      </c>
    </row>
    <row r="84" spans="1:15" ht="39" customHeight="1" x14ac:dyDescent="0.25">
      <c r="A84" s="11">
        <v>86</v>
      </c>
      <c r="B84" s="13" t="s">
        <v>58</v>
      </c>
      <c r="C84" s="58" t="s">
        <v>379</v>
      </c>
      <c r="D84" s="4" t="s">
        <v>59</v>
      </c>
      <c r="E84" s="2" t="s">
        <v>180</v>
      </c>
      <c r="F84" s="4"/>
      <c r="G84" s="6">
        <v>525</v>
      </c>
      <c r="H84" s="28">
        <f t="shared" si="2"/>
        <v>817.45666666666659</v>
      </c>
      <c r="I84" s="27">
        <v>661.09</v>
      </c>
      <c r="J84" s="26" t="s">
        <v>594</v>
      </c>
      <c r="K84" s="27">
        <v>1267</v>
      </c>
      <c r="L84" s="26" t="s">
        <v>563</v>
      </c>
      <c r="M84" s="27">
        <v>524.28</v>
      </c>
      <c r="N84" s="26" t="s">
        <v>720</v>
      </c>
      <c r="O84" s="9" t="s">
        <v>220</v>
      </c>
    </row>
    <row r="85" spans="1:15" ht="26.25" x14ac:dyDescent="0.25">
      <c r="A85" s="11">
        <v>87</v>
      </c>
      <c r="B85" s="13" t="s">
        <v>121</v>
      </c>
      <c r="C85" s="60"/>
      <c r="D85" s="4" t="s">
        <v>136</v>
      </c>
      <c r="E85" s="2" t="s">
        <v>208</v>
      </c>
      <c r="F85" s="2"/>
      <c r="G85" s="6">
        <v>1210</v>
      </c>
      <c r="H85" s="28">
        <f t="shared" si="2"/>
        <v>1795</v>
      </c>
      <c r="I85" s="27">
        <v>1285</v>
      </c>
      <c r="J85" s="26" t="s">
        <v>497</v>
      </c>
      <c r="K85" s="27">
        <v>2200</v>
      </c>
      <c r="L85" s="26" t="s">
        <v>612</v>
      </c>
      <c r="M85" s="27">
        <v>1900</v>
      </c>
      <c r="N85" s="26" t="s">
        <v>498</v>
      </c>
      <c r="O85" s="12" t="s">
        <v>220</v>
      </c>
    </row>
    <row r="86" spans="1:15" x14ac:dyDescent="0.25">
      <c r="A86" s="11">
        <v>88</v>
      </c>
      <c r="B86" s="13" t="s">
        <v>288</v>
      </c>
      <c r="C86" s="24" t="s">
        <v>380</v>
      </c>
      <c r="D86" s="4" t="s">
        <v>289</v>
      </c>
      <c r="E86" s="2" t="s">
        <v>290</v>
      </c>
      <c r="F86" s="2"/>
      <c r="G86" s="6">
        <v>1069</v>
      </c>
      <c r="H86" s="28">
        <f t="shared" si="2"/>
        <v>2345</v>
      </c>
      <c r="I86" s="27">
        <v>2621</v>
      </c>
      <c r="J86" s="26" t="s">
        <v>583</v>
      </c>
      <c r="K86" s="27">
        <v>2020</v>
      </c>
      <c r="L86" s="26" t="s">
        <v>721</v>
      </c>
      <c r="M86" s="27">
        <v>2394</v>
      </c>
      <c r="N86" s="26" t="s">
        <v>676</v>
      </c>
      <c r="O86" s="12" t="s">
        <v>220</v>
      </c>
    </row>
    <row r="87" spans="1:15" x14ac:dyDescent="0.25">
      <c r="A87" s="11">
        <v>89</v>
      </c>
      <c r="B87" s="13" t="s">
        <v>25</v>
      </c>
      <c r="C87" s="24" t="s">
        <v>381</v>
      </c>
      <c r="D87" s="4" t="s">
        <v>26</v>
      </c>
      <c r="E87" s="2" t="s">
        <v>192</v>
      </c>
      <c r="F87" s="2" t="s">
        <v>168</v>
      </c>
      <c r="G87" s="6">
        <v>662</v>
      </c>
      <c r="H87" s="28">
        <f t="shared" si="2"/>
        <v>433.66</v>
      </c>
      <c r="I87" s="27">
        <f>16299/50</f>
        <v>325.98</v>
      </c>
      <c r="J87" s="26" t="s">
        <v>214</v>
      </c>
      <c r="K87" s="27">
        <f>950/2</f>
        <v>475</v>
      </c>
      <c r="L87" s="26" t="s">
        <v>227</v>
      </c>
      <c r="M87" s="27">
        <f>1000/2</f>
        <v>500</v>
      </c>
      <c r="N87" s="26" t="s">
        <v>408</v>
      </c>
      <c r="O87" s="12" t="s">
        <v>220</v>
      </c>
    </row>
    <row r="88" spans="1:15" x14ac:dyDescent="0.25">
      <c r="A88" s="43">
        <v>91</v>
      </c>
      <c r="B88" s="13" t="s">
        <v>292</v>
      </c>
      <c r="C88" s="58" t="s">
        <v>382</v>
      </c>
      <c r="D88" s="4" t="s">
        <v>293</v>
      </c>
      <c r="E88" s="2" t="s">
        <v>291</v>
      </c>
      <c r="F88" s="2"/>
      <c r="G88" s="6">
        <v>5500</v>
      </c>
      <c r="H88" s="28">
        <f t="shared" si="2"/>
        <v>10828.333333333334</v>
      </c>
      <c r="I88" s="27">
        <v>9990</v>
      </c>
      <c r="J88" s="26" t="s">
        <v>595</v>
      </c>
      <c r="K88" s="27">
        <f>36020/4</f>
        <v>9005</v>
      </c>
      <c r="L88" s="26" t="s">
        <v>499</v>
      </c>
      <c r="M88" s="27">
        <v>13490</v>
      </c>
      <c r="N88" s="26" t="s">
        <v>426</v>
      </c>
      <c r="O88" s="12" t="s">
        <v>220</v>
      </c>
    </row>
    <row r="89" spans="1:15" ht="26.25" x14ac:dyDescent="0.25">
      <c r="A89" s="11">
        <v>92</v>
      </c>
      <c r="B89" s="13" t="s">
        <v>114</v>
      </c>
      <c r="C89" s="59"/>
      <c r="D89" s="4" t="s">
        <v>128</v>
      </c>
      <c r="E89" s="2" t="s">
        <v>202</v>
      </c>
      <c r="F89" s="2"/>
      <c r="G89" s="6">
        <v>9500</v>
      </c>
      <c r="H89" s="28">
        <f t="shared" si="2"/>
        <v>17708.083333333332</v>
      </c>
      <c r="I89" s="27">
        <v>18000</v>
      </c>
      <c r="J89" s="26" t="s">
        <v>596</v>
      </c>
      <c r="K89" s="27">
        <v>19210</v>
      </c>
      <c r="L89" s="26" t="s">
        <v>677</v>
      </c>
      <c r="M89" s="27">
        <f>63657/4</f>
        <v>15914.25</v>
      </c>
      <c r="N89" s="26" t="s">
        <v>218</v>
      </c>
      <c r="O89" s="12" t="s">
        <v>220</v>
      </c>
    </row>
    <row r="90" spans="1:15" x14ac:dyDescent="0.25">
      <c r="A90" s="11">
        <v>93</v>
      </c>
      <c r="B90" s="13" t="s">
        <v>294</v>
      </c>
      <c r="C90" s="59"/>
      <c r="D90" s="4" t="s">
        <v>295</v>
      </c>
      <c r="E90" s="2" t="s">
        <v>201</v>
      </c>
      <c r="F90" s="2"/>
      <c r="G90" s="6">
        <v>164</v>
      </c>
      <c r="H90" s="28">
        <f t="shared" si="2"/>
        <v>304.71913580246911</v>
      </c>
      <c r="I90" s="27">
        <f>35592/108</f>
        <v>329.55555555555554</v>
      </c>
      <c r="J90" s="26" t="s">
        <v>678</v>
      </c>
      <c r="K90" s="27">
        <f>36312/108</f>
        <v>336.22222222222223</v>
      </c>
      <c r="L90" s="26" t="s">
        <v>500</v>
      </c>
      <c r="M90" s="27">
        <f>26825/108</f>
        <v>248.37962962962962</v>
      </c>
      <c r="N90" s="26" t="s">
        <v>679</v>
      </c>
      <c r="O90" s="12" t="s">
        <v>220</v>
      </c>
    </row>
    <row r="91" spans="1:15" ht="39" x14ac:dyDescent="0.25">
      <c r="A91" s="43">
        <v>94</v>
      </c>
      <c r="B91" s="13" t="s">
        <v>120</v>
      </c>
      <c r="C91" s="59"/>
      <c r="D91" s="4" t="s">
        <v>124</v>
      </c>
      <c r="E91" s="2" t="s">
        <v>203</v>
      </c>
      <c r="F91" s="2"/>
      <c r="G91" s="6">
        <v>8234</v>
      </c>
      <c r="H91" s="28">
        <f>+(I91+K91+M91)/3</f>
        <v>11563</v>
      </c>
      <c r="I91" s="27">
        <v>13399</v>
      </c>
      <c r="J91" s="26" t="s">
        <v>337</v>
      </c>
      <c r="K91" s="27">
        <v>10800</v>
      </c>
      <c r="L91" s="26" t="s">
        <v>680</v>
      </c>
      <c r="M91" s="27">
        <v>10490</v>
      </c>
      <c r="N91" s="26" t="s">
        <v>681</v>
      </c>
      <c r="O91" s="12" t="s">
        <v>220</v>
      </c>
    </row>
    <row r="92" spans="1:15" ht="26.25" x14ac:dyDescent="0.25">
      <c r="A92" s="11">
        <v>95</v>
      </c>
      <c r="B92" s="13" t="s">
        <v>119</v>
      </c>
      <c r="C92" s="59"/>
      <c r="D92" s="4" t="s">
        <v>130</v>
      </c>
      <c r="E92" s="2" t="s">
        <v>204</v>
      </c>
      <c r="F92" s="2" t="s">
        <v>224</v>
      </c>
      <c r="G92" s="6">
        <v>116</v>
      </c>
      <c r="H92" s="28">
        <f t="shared" ref="H92:H93" si="3">+(I92+K92+M92)/3</f>
        <v>194.21111111111111</v>
      </c>
      <c r="I92" s="27">
        <f>4379/30</f>
        <v>145.96666666666667</v>
      </c>
      <c r="J92" s="26" t="s">
        <v>722</v>
      </c>
      <c r="K92" s="27">
        <f>4450/30</f>
        <v>148.33333333333334</v>
      </c>
      <c r="L92" s="26" t="s">
        <v>350</v>
      </c>
      <c r="M92" s="27">
        <f>8650/30</f>
        <v>288.33333333333331</v>
      </c>
      <c r="N92" s="26" t="s">
        <v>409</v>
      </c>
      <c r="O92" s="12" t="s">
        <v>220</v>
      </c>
    </row>
    <row r="93" spans="1:15" ht="26.25" x14ac:dyDescent="0.25">
      <c r="A93" s="43">
        <v>96</v>
      </c>
      <c r="B93" s="13" t="s">
        <v>118</v>
      </c>
      <c r="C93" s="59"/>
      <c r="D93" s="4" t="s">
        <v>129</v>
      </c>
      <c r="E93" s="2" t="s">
        <v>203</v>
      </c>
      <c r="F93" s="2"/>
      <c r="G93" s="6">
        <v>8225</v>
      </c>
      <c r="H93" s="28">
        <f t="shared" si="3"/>
        <v>8685</v>
      </c>
      <c r="I93" s="27">
        <v>10849</v>
      </c>
      <c r="J93" s="26" t="s">
        <v>427</v>
      </c>
      <c r="K93" s="27">
        <v>5746</v>
      </c>
      <c r="L93" s="26" t="s">
        <v>571</v>
      </c>
      <c r="M93" s="27">
        <v>9460</v>
      </c>
      <c r="N93" s="26" t="s">
        <v>351</v>
      </c>
      <c r="O93" s="12" t="s">
        <v>220</v>
      </c>
    </row>
    <row r="94" spans="1:15" x14ac:dyDescent="0.25">
      <c r="A94" s="43">
        <v>97</v>
      </c>
      <c r="B94" s="13" t="s">
        <v>296</v>
      </c>
      <c r="C94" s="59"/>
      <c r="D94" s="4" t="s">
        <v>297</v>
      </c>
      <c r="E94" s="2" t="s">
        <v>298</v>
      </c>
      <c r="F94" s="2"/>
      <c r="G94" s="6">
        <v>1098.9000000000001</v>
      </c>
      <c r="H94" s="28">
        <f t="shared" si="2"/>
        <v>1646.3333333333333</v>
      </c>
      <c r="I94" s="27">
        <v>2100</v>
      </c>
      <c r="J94" s="26" t="s">
        <v>410</v>
      </c>
      <c r="K94" s="27">
        <v>1449</v>
      </c>
      <c r="L94" s="26" t="s">
        <v>682</v>
      </c>
      <c r="M94" s="27">
        <v>1390</v>
      </c>
      <c r="N94" s="26" t="s">
        <v>438</v>
      </c>
      <c r="O94" s="12" t="s">
        <v>220</v>
      </c>
    </row>
    <row r="95" spans="1:15" x14ac:dyDescent="0.25">
      <c r="A95" s="11">
        <v>98</v>
      </c>
      <c r="B95" s="13" t="s">
        <v>299</v>
      </c>
      <c r="C95" s="59"/>
      <c r="D95" s="4" t="s">
        <v>300</v>
      </c>
      <c r="E95" s="2" t="s">
        <v>195</v>
      </c>
      <c r="F95" s="2"/>
      <c r="G95" s="6">
        <v>650</v>
      </c>
      <c r="H95" s="28">
        <f t="shared" si="2"/>
        <v>1408.3333333333333</v>
      </c>
      <c r="I95" s="27">
        <v>1100</v>
      </c>
      <c r="J95" s="26" t="s">
        <v>597</v>
      </c>
      <c r="K95" s="27">
        <v>1600</v>
      </c>
      <c r="L95" s="26" t="s">
        <v>683</v>
      </c>
      <c r="M95" s="27">
        <v>1525</v>
      </c>
      <c r="N95" s="26" t="s">
        <v>684</v>
      </c>
      <c r="O95" s="12" t="s">
        <v>220</v>
      </c>
    </row>
    <row r="96" spans="1:15" x14ac:dyDescent="0.25">
      <c r="A96" s="11">
        <v>99</v>
      </c>
      <c r="B96" s="13" t="s">
        <v>301</v>
      </c>
      <c r="C96" s="59"/>
      <c r="D96" s="4" t="s">
        <v>302</v>
      </c>
      <c r="E96" s="2" t="s">
        <v>195</v>
      </c>
      <c r="F96" s="2"/>
      <c r="G96" s="6">
        <v>650</v>
      </c>
      <c r="H96" s="28">
        <f t="shared" si="2"/>
        <v>1404.6666666666667</v>
      </c>
      <c r="I96" s="27">
        <v>1089</v>
      </c>
      <c r="J96" s="26" t="s">
        <v>317</v>
      </c>
      <c r="K96" s="27">
        <v>1600</v>
      </c>
      <c r="L96" s="26" t="s">
        <v>683</v>
      </c>
      <c r="M96" s="27">
        <v>1525</v>
      </c>
      <c r="N96" s="26" t="s">
        <v>564</v>
      </c>
      <c r="O96" s="12" t="s">
        <v>220</v>
      </c>
    </row>
    <row r="97" spans="1:15" ht="26.25" x14ac:dyDescent="0.25">
      <c r="A97" s="11">
        <v>100</v>
      </c>
      <c r="B97" s="13" t="s">
        <v>111</v>
      </c>
      <c r="C97" s="60"/>
      <c r="D97" s="4" t="s">
        <v>303</v>
      </c>
      <c r="E97" s="2" t="s">
        <v>304</v>
      </c>
      <c r="F97" s="2"/>
      <c r="G97" s="6">
        <v>4300</v>
      </c>
      <c r="H97" s="28">
        <f t="shared" si="2"/>
        <v>9818.3333333333339</v>
      </c>
      <c r="I97" s="27">
        <v>8165</v>
      </c>
      <c r="J97" s="26" t="s">
        <v>685</v>
      </c>
      <c r="K97" s="27">
        <v>10800</v>
      </c>
      <c r="L97" s="26" t="s">
        <v>680</v>
      </c>
      <c r="M97" s="27">
        <v>10490</v>
      </c>
      <c r="N97" s="26" t="s">
        <v>681</v>
      </c>
      <c r="O97" s="12" t="s">
        <v>220</v>
      </c>
    </row>
    <row r="98" spans="1:15" ht="26.25" x14ac:dyDescent="0.25">
      <c r="A98" s="43">
        <v>101</v>
      </c>
      <c r="B98" s="13" t="s">
        <v>112</v>
      </c>
      <c r="C98" s="24" t="s">
        <v>359</v>
      </c>
      <c r="D98" s="4" t="s">
        <v>305</v>
      </c>
      <c r="E98" s="2" t="s">
        <v>170</v>
      </c>
      <c r="F98" s="2"/>
      <c r="G98" s="6">
        <v>1350</v>
      </c>
      <c r="H98" s="28">
        <f t="shared" si="2"/>
        <v>3292.3333333333335</v>
      </c>
      <c r="I98" s="27">
        <v>2766</v>
      </c>
      <c r="J98" s="26" t="s">
        <v>577</v>
      </c>
      <c r="K98" s="27">
        <v>3400</v>
      </c>
      <c r="L98" s="26" t="s">
        <v>418</v>
      </c>
      <c r="M98" s="27">
        <v>3711</v>
      </c>
      <c r="N98" s="26" t="s">
        <v>391</v>
      </c>
      <c r="O98" s="9" t="s">
        <v>220</v>
      </c>
    </row>
    <row r="99" spans="1:15" x14ac:dyDescent="0.25">
      <c r="A99" s="11">
        <v>102</v>
      </c>
      <c r="B99" s="13" t="s">
        <v>109</v>
      </c>
      <c r="C99" s="24" t="s">
        <v>383</v>
      </c>
      <c r="D99" s="4" t="s">
        <v>110</v>
      </c>
      <c r="E99" s="2" t="s">
        <v>196</v>
      </c>
      <c r="F99" s="2" t="s">
        <v>163</v>
      </c>
      <c r="G99" s="6">
        <v>1470</v>
      </c>
      <c r="H99" s="28">
        <f t="shared" si="2"/>
        <v>1691.6666666666667</v>
      </c>
      <c r="I99" s="27">
        <v>1700</v>
      </c>
      <c r="J99" s="26" t="s">
        <v>215</v>
      </c>
      <c r="K99" s="27">
        <v>1345</v>
      </c>
      <c r="L99" s="26" t="s">
        <v>216</v>
      </c>
      <c r="M99" s="27">
        <v>2030</v>
      </c>
      <c r="N99" s="26" t="s">
        <v>613</v>
      </c>
      <c r="O99" s="9" t="s">
        <v>220</v>
      </c>
    </row>
    <row r="100" spans="1:15" ht="26.25" x14ac:dyDescent="0.25">
      <c r="A100" s="11">
        <v>103</v>
      </c>
      <c r="B100" s="13" t="s">
        <v>103</v>
      </c>
      <c r="C100" s="24" t="s">
        <v>367</v>
      </c>
      <c r="D100" s="4" t="s">
        <v>104</v>
      </c>
      <c r="E100" s="4" t="s">
        <v>197</v>
      </c>
      <c r="F100" s="4"/>
      <c r="G100" s="6">
        <v>2200</v>
      </c>
      <c r="H100" s="28">
        <f t="shared" si="2"/>
        <v>3532.6666666666665</v>
      </c>
      <c r="I100" s="27">
        <v>5299</v>
      </c>
      <c r="J100" s="26" t="s">
        <v>411</v>
      </c>
      <c r="K100" s="27">
        <v>2100</v>
      </c>
      <c r="L100" s="26" t="s">
        <v>446</v>
      </c>
      <c r="M100" s="27">
        <v>3199</v>
      </c>
      <c r="N100" s="26" t="s">
        <v>412</v>
      </c>
      <c r="O100" s="12" t="s">
        <v>220</v>
      </c>
    </row>
    <row r="101" spans="1:15" x14ac:dyDescent="0.25">
      <c r="A101" s="11">
        <v>116</v>
      </c>
      <c r="B101" s="13" t="s">
        <v>101</v>
      </c>
      <c r="C101" s="24" t="s">
        <v>384</v>
      </c>
      <c r="D101" s="4" t="s">
        <v>102</v>
      </c>
      <c r="E101" s="4" t="s">
        <v>217</v>
      </c>
      <c r="F101" s="4"/>
      <c r="G101" s="6">
        <v>450</v>
      </c>
      <c r="H101" s="28">
        <f t="shared" si="2"/>
        <v>1206.8333333333333</v>
      </c>
      <c r="I101" s="27">
        <v>1330</v>
      </c>
      <c r="J101" s="26" t="s">
        <v>338</v>
      </c>
      <c r="K101" s="27">
        <v>1550</v>
      </c>
      <c r="L101" s="26" t="s">
        <v>413</v>
      </c>
      <c r="M101" s="27">
        <f>2962/4</f>
        <v>740.5</v>
      </c>
      <c r="N101" s="26" t="s">
        <v>598</v>
      </c>
      <c r="O101" s="12" t="s">
        <v>220</v>
      </c>
    </row>
    <row r="102" spans="1:15" x14ac:dyDescent="0.25">
      <c r="A102" s="11">
        <v>121</v>
      </c>
      <c r="B102" s="13" t="s">
        <v>107</v>
      </c>
      <c r="C102" s="24" t="s">
        <v>362</v>
      </c>
      <c r="D102" s="4" t="s">
        <v>108</v>
      </c>
      <c r="E102" s="2" t="s">
        <v>198</v>
      </c>
      <c r="F102" s="2"/>
      <c r="G102" s="6">
        <v>4990</v>
      </c>
      <c r="H102" s="28">
        <f t="shared" si="2"/>
        <v>5253.333333333333</v>
      </c>
      <c r="I102" s="27">
        <v>4800</v>
      </c>
      <c r="J102" s="26" t="s">
        <v>319</v>
      </c>
      <c r="K102" s="27">
        <v>5860</v>
      </c>
      <c r="L102" s="26" t="s">
        <v>584</v>
      </c>
      <c r="M102" s="27">
        <v>5100</v>
      </c>
      <c r="N102" s="26" t="s">
        <v>585</v>
      </c>
      <c r="O102" s="12" t="s">
        <v>220</v>
      </c>
    </row>
    <row r="103" spans="1:15" x14ac:dyDescent="0.25">
      <c r="A103" s="11">
        <v>122</v>
      </c>
      <c r="B103" s="13" t="s">
        <v>105</v>
      </c>
      <c r="C103" s="24" t="s">
        <v>388</v>
      </c>
      <c r="D103" s="4" t="s">
        <v>106</v>
      </c>
      <c r="E103" s="2" t="s">
        <v>198</v>
      </c>
      <c r="F103" s="2"/>
      <c r="G103" s="6">
        <v>3992</v>
      </c>
      <c r="H103" s="28">
        <f t="shared" si="2"/>
        <v>2329</v>
      </c>
      <c r="I103" s="27">
        <v>2687</v>
      </c>
      <c r="J103" s="26" t="s">
        <v>686</v>
      </c>
      <c r="K103" s="27">
        <v>2300</v>
      </c>
      <c r="L103" s="26" t="s">
        <v>428</v>
      </c>
      <c r="M103" s="27">
        <v>2000</v>
      </c>
      <c r="N103" s="26" t="s">
        <v>414</v>
      </c>
      <c r="O103" s="12" t="s">
        <v>220</v>
      </c>
    </row>
    <row r="104" spans="1:15" ht="39" x14ac:dyDescent="0.25">
      <c r="A104" s="11">
        <v>123</v>
      </c>
      <c r="B104" s="13" t="s">
        <v>312</v>
      </c>
      <c r="C104" s="24" t="s">
        <v>382</v>
      </c>
      <c r="D104" s="4" t="s">
        <v>313</v>
      </c>
      <c r="E104" s="2" t="s">
        <v>314</v>
      </c>
      <c r="F104" s="2"/>
      <c r="G104" s="6">
        <v>4850</v>
      </c>
      <c r="H104" s="28">
        <f t="shared" si="2"/>
        <v>11563</v>
      </c>
      <c r="I104" s="27">
        <v>13399</v>
      </c>
      <c r="J104" s="26" t="s">
        <v>337</v>
      </c>
      <c r="K104" s="27">
        <v>10800</v>
      </c>
      <c r="L104" s="26" t="s">
        <v>680</v>
      </c>
      <c r="M104" s="27">
        <v>10490</v>
      </c>
      <c r="N104" s="26" t="s">
        <v>681</v>
      </c>
      <c r="O104" s="12" t="s">
        <v>220</v>
      </c>
    </row>
    <row r="105" spans="1:15" x14ac:dyDescent="0.25">
      <c r="A105" s="11">
        <v>124</v>
      </c>
      <c r="B105" s="13" t="s">
        <v>21</v>
      </c>
      <c r="C105" s="24" t="s">
        <v>362</v>
      </c>
      <c r="D105" s="4" t="s">
        <v>22</v>
      </c>
      <c r="E105" s="2" t="s">
        <v>174</v>
      </c>
      <c r="F105" s="2"/>
      <c r="G105" s="6">
        <v>545</v>
      </c>
      <c r="H105" s="28">
        <f t="shared" si="2"/>
        <v>990.66666666666663</v>
      </c>
      <c r="I105" s="27">
        <v>999</v>
      </c>
      <c r="J105" s="26" t="s">
        <v>555</v>
      </c>
      <c r="K105" s="27">
        <v>1025</v>
      </c>
      <c r="L105" s="26" t="s">
        <v>219</v>
      </c>
      <c r="M105" s="27">
        <v>948</v>
      </c>
      <c r="N105" s="26" t="s">
        <v>346</v>
      </c>
      <c r="O105" s="12" t="s">
        <v>405</v>
      </c>
    </row>
    <row r="106" spans="1:15" x14ac:dyDescent="0.25">
      <c r="A106" s="11">
        <v>125</v>
      </c>
      <c r="B106" s="13" t="s">
        <v>306</v>
      </c>
      <c r="C106" s="24" t="s">
        <v>389</v>
      </c>
      <c r="D106" s="4" t="s">
        <v>307</v>
      </c>
      <c r="E106" s="2" t="s">
        <v>308</v>
      </c>
      <c r="F106" s="2"/>
      <c r="G106" s="6">
        <v>750</v>
      </c>
      <c r="H106" s="28">
        <f t="shared" si="2"/>
        <v>1506.2966666666669</v>
      </c>
      <c r="I106" s="27">
        <v>1429.89</v>
      </c>
      <c r="J106" s="26" t="s">
        <v>565</v>
      </c>
      <c r="K106" s="27">
        <v>1499</v>
      </c>
      <c r="L106" s="26" t="s">
        <v>687</v>
      </c>
      <c r="M106" s="27">
        <v>1590</v>
      </c>
      <c r="N106" s="26" t="s">
        <v>688</v>
      </c>
      <c r="O106" s="12" t="s">
        <v>220</v>
      </c>
    </row>
    <row r="107" spans="1:15" x14ac:dyDescent="0.25">
      <c r="A107" s="11">
        <v>128</v>
      </c>
      <c r="B107" s="13" t="s">
        <v>134</v>
      </c>
      <c r="C107" s="24" t="s">
        <v>374</v>
      </c>
      <c r="D107" s="4" t="s">
        <v>135</v>
      </c>
      <c r="E107" s="2" t="s">
        <v>184</v>
      </c>
      <c r="F107" s="2"/>
      <c r="G107" s="6">
        <v>3767</v>
      </c>
      <c r="H107" s="28">
        <f t="shared" si="2"/>
        <v>5945.8666666666659</v>
      </c>
      <c r="I107" s="27">
        <f>2530*2</f>
        <v>5060</v>
      </c>
      <c r="J107" s="26" t="s">
        <v>614</v>
      </c>
      <c r="K107" s="27">
        <v>7610</v>
      </c>
      <c r="L107" s="26" t="s">
        <v>415</v>
      </c>
      <c r="M107" s="27">
        <f>25838/5</f>
        <v>5167.6000000000004</v>
      </c>
      <c r="N107" s="26" t="s">
        <v>429</v>
      </c>
      <c r="O107" s="12" t="s">
        <v>220</v>
      </c>
    </row>
    <row r="108" spans="1:15" x14ac:dyDescent="0.25">
      <c r="A108" s="11">
        <v>129</v>
      </c>
      <c r="B108" s="13" t="s">
        <v>309</v>
      </c>
      <c r="C108" s="24" t="s">
        <v>387</v>
      </c>
      <c r="D108" s="4" t="s">
        <v>310</v>
      </c>
      <c r="E108" s="2" t="s">
        <v>311</v>
      </c>
      <c r="F108" s="2"/>
      <c r="G108" s="6">
        <v>3728</v>
      </c>
      <c r="H108" s="28">
        <f t="shared" si="2"/>
        <v>8933.3333333333339</v>
      </c>
      <c r="I108" s="27">
        <v>7900</v>
      </c>
      <c r="J108" s="26" t="s">
        <v>339</v>
      </c>
      <c r="K108" s="27">
        <v>11000</v>
      </c>
      <c r="L108" s="26" t="s">
        <v>501</v>
      </c>
      <c r="M108" s="27">
        <v>7900</v>
      </c>
      <c r="N108" s="26" t="s">
        <v>502</v>
      </c>
      <c r="O108" s="12" t="s">
        <v>220</v>
      </c>
    </row>
    <row r="109" spans="1:15" ht="26.25" x14ac:dyDescent="0.25">
      <c r="A109" s="11">
        <v>130</v>
      </c>
      <c r="B109" s="13" t="s">
        <v>137</v>
      </c>
      <c r="C109" s="24" t="s">
        <v>385</v>
      </c>
      <c r="D109" s="4" t="s">
        <v>138</v>
      </c>
      <c r="E109" s="2" t="s">
        <v>210</v>
      </c>
      <c r="F109" s="2"/>
      <c r="G109" s="6">
        <v>1380</v>
      </c>
      <c r="H109" s="28">
        <f t="shared" si="2"/>
        <v>1866.6666666666667</v>
      </c>
      <c r="I109" s="15">
        <v>1500</v>
      </c>
      <c r="J109" s="26" t="s">
        <v>320</v>
      </c>
      <c r="K109" s="27">
        <v>1400</v>
      </c>
      <c r="L109" s="26" t="s">
        <v>689</v>
      </c>
      <c r="M109" s="27">
        <v>2700</v>
      </c>
      <c r="N109" s="26" t="s">
        <v>586</v>
      </c>
      <c r="O109" s="12" t="s">
        <v>220</v>
      </c>
    </row>
    <row r="110" spans="1:15" ht="26.25" x14ac:dyDescent="0.25">
      <c r="A110" s="11">
        <v>147</v>
      </c>
      <c r="B110" s="13" t="s">
        <v>324</v>
      </c>
      <c r="C110" s="24" t="s">
        <v>386</v>
      </c>
      <c r="D110" s="4" t="s">
        <v>323</v>
      </c>
      <c r="E110" s="2" t="s">
        <v>290</v>
      </c>
      <c r="F110" s="2"/>
      <c r="G110" s="6">
        <v>8198</v>
      </c>
      <c r="H110" s="28">
        <f t="shared" si="2"/>
        <v>6790</v>
      </c>
      <c r="I110" s="27">
        <v>7990</v>
      </c>
      <c r="J110" s="26" t="s">
        <v>566</v>
      </c>
      <c r="K110" s="27">
        <v>4680</v>
      </c>
      <c r="L110" s="26" t="s">
        <v>690</v>
      </c>
      <c r="M110" s="27">
        <v>7700</v>
      </c>
      <c r="N110" s="26" t="s">
        <v>567</v>
      </c>
      <c r="O110" s="12" t="s">
        <v>220</v>
      </c>
    </row>
    <row r="111" spans="1:15" x14ac:dyDescent="0.25">
      <c r="A111" s="16"/>
    </row>
    <row r="112" spans="1:15" x14ac:dyDescent="0.25">
      <c r="A112" s="11">
        <v>10</v>
      </c>
      <c r="B112" s="47" t="s">
        <v>503</v>
      </c>
      <c r="C112" s="47"/>
      <c r="D112" s="47" t="s">
        <v>504</v>
      </c>
      <c r="E112" s="52" t="s">
        <v>505</v>
      </c>
      <c r="F112" s="47" t="s">
        <v>508</v>
      </c>
      <c r="G112" s="53">
        <v>6500</v>
      </c>
      <c r="H112" s="28">
        <f>+(I112+K112+M112)/3</f>
        <v>10656.666666666666</v>
      </c>
      <c r="I112" s="27">
        <v>8500</v>
      </c>
      <c r="J112" s="26" t="s">
        <v>532</v>
      </c>
      <c r="K112" s="27">
        <v>12500</v>
      </c>
      <c r="L112" s="26" t="s">
        <v>533</v>
      </c>
      <c r="M112" s="27">
        <v>10970</v>
      </c>
      <c r="N112" s="26" t="s">
        <v>534</v>
      </c>
      <c r="O112" s="12" t="s">
        <v>220</v>
      </c>
    </row>
    <row r="113" spans="1:15" x14ac:dyDescent="0.25">
      <c r="A113" s="11">
        <v>65</v>
      </c>
      <c r="B113" s="47" t="s">
        <v>506</v>
      </c>
      <c r="C113" s="47"/>
      <c r="D113" s="54" t="s">
        <v>507</v>
      </c>
      <c r="E113" s="52" t="s">
        <v>505</v>
      </c>
      <c r="F113" s="47" t="s">
        <v>508</v>
      </c>
      <c r="G113" s="53">
        <v>2200</v>
      </c>
      <c r="H113" s="28">
        <f>+(I113+K113+M113)/3</f>
        <v>2758.3333333333335</v>
      </c>
      <c r="I113" s="27">
        <v>3329</v>
      </c>
      <c r="J113" s="26" t="s">
        <v>536</v>
      </c>
      <c r="K113" s="27">
        <v>1596</v>
      </c>
      <c r="L113" s="26" t="s">
        <v>691</v>
      </c>
      <c r="M113" s="27">
        <v>3350</v>
      </c>
      <c r="N113" s="26" t="s">
        <v>535</v>
      </c>
      <c r="O113" s="12" t="s">
        <v>220</v>
      </c>
    </row>
    <row r="114" spans="1:15" x14ac:dyDescent="0.25">
      <c r="A114" s="11">
        <v>67</v>
      </c>
      <c r="B114" s="47" t="s">
        <v>509</v>
      </c>
      <c r="C114" s="47"/>
      <c r="D114" s="54" t="s">
        <v>510</v>
      </c>
      <c r="E114" s="52" t="s">
        <v>511</v>
      </c>
      <c r="F114" s="54" t="s">
        <v>512</v>
      </c>
      <c r="G114" s="53">
        <v>1999</v>
      </c>
      <c r="H114" s="28">
        <f t="shared" ref="H114:H120" si="4">+(I114+K114+M114)/3</f>
        <v>5040</v>
      </c>
      <c r="I114" s="27">
        <f>560*12</f>
        <v>6720</v>
      </c>
      <c r="J114" s="26" t="s">
        <v>316</v>
      </c>
      <c r="K114" s="27">
        <f>350*12</f>
        <v>4200</v>
      </c>
      <c r="L114" s="26" t="s">
        <v>417</v>
      </c>
      <c r="M114" s="27">
        <f>350*12</f>
        <v>4200</v>
      </c>
      <c r="N114" s="26" t="s">
        <v>416</v>
      </c>
      <c r="O114" s="12" t="s">
        <v>220</v>
      </c>
    </row>
    <row r="115" spans="1:15" x14ac:dyDescent="0.25">
      <c r="A115" s="11">
        <v>90</v>
      </c>
      <c r="B115" s="47" t="s">
        <v>513</v>
      </c>
      <c r="C115" s="47"/>
      <c r="D115" s="54" t="s">
        <v>514</v>
      </c>
      <c r="E115" s="52" t="s">
        <v>515</v>
      </c>
      <c r="F115" s="47" t="s">
        <v>508</v>
      </c>
      <c r="G115" s="53">
        <v>7200</v>
      </c>
      <c r="H115" s="28">
        <f t="shared" si="4"/>
        <v>8609.6666666666661</v>
      </c>
      <c r="I115" s="27">
        <v>10640</v>
      </c>
      <c r="J115" s="26" t="s">
        <v>537</v>
      </c>
      <c r="K115" s="27">
        <v>7040</v>
      </c>
      <c r="L115" s="26" t="s">
        <v>538</v>
      </c>
      <c r="M115" s="27">
        <v>8149</v>
      </c>
      <c r="N115" s="26" t="s">
        <v>539</v>
      </c>
      <c r="O115" s="12" t="s">
        <v>220</v>
      </c>
    </row>
    <row r="116" spans="1:15" ht="48" x14ac:dyDescent="0.25">
      <c r="A116" s="11">
        <v>109</v>
      </c>
      <c r="B116" s="47" t="s">
        <v>516</v>
      </c>
      <c r="C116" s="47"/>
      <c r="D116" s="54" t="s">
        <v>517</v>
      </c>
      <c r="E116" s="52" t="s">
        <v>518</v>
      </c>
      <c r="F116" s="52" t="s">
        <v>519</v>
      </c>
      <c r="G116" s="53">
        <v>2480</v>
      </c>
      <c r="H116" s="28">
        <f t="shared" si="4"/>
        <v>3248.3333333333335</v>
      </c>
      <c r="I116" s="27">
        <v>2395</v>
      </c>
      <c r="J116" s="26" t="s">
        <v>599</v>
      </c>
      <c r="K116" s="27">
        <v>3500</v>
      </c>
      <c r="L116" s="26" t="s">
        <v>540</v>
      </c>
      <c r="M116" s="27">
        <v>3850</v>
      </c>
      <c r="N116" s="26" t="s">
        <v>541</v>
      </c>
      <c r="O116" s="12" t="s">
        <v>220</v>
      </c>
    </row>
    <row r="117" spans="1:15" x14ac:dyDescent="0.25">
      <c r="A117" s="11">
        <v>153</v>
      </c>
      <c r="B117" s="47" t="s">
        <v>520</v>
      </c>
      <c r="C117" s="47"/>
      <c r="D117" s="54" t="s">
        <v>521</v>
      </c>
      <c r="E117" s="55" t="s">
        <v>522</v>
      </c>
      <c r="F117" s="54" t="s">
        <v>523</v>
      </c>
      <c r="G117" s="53">
        <v>450</v>
      </c>
      <c r="H117" s="28">
        <f t="shared" si="4"/>
        <v>1162.441111111111</v>
      </c>
      <c r="I117" s="27">
        <f>17034/18</f>
        <v>946.33333333333337</v>
      </c>
      <c r="J117" s="26" t="s">
        <v>542</v>
      </c>
      <c r="K117" s="27">
        <v>931.99</v>
      </c>
      <c r="L117" s="26" t="s">
        <v>692</v>
      </c>
      <c r="M117" s="27">
        <v>1609</v>
      </c>
      <c r="N117" s="26" t="s">
        <v>569</v>
      </c>
      <c r="O117" s="12" t="s">
        <v>220</v>
      </c>
    </row>
    <row r="118" spans="1:15" x14ac:dyDescent="0.25">
      <c r="A118" s="11">
        <v>154</v>
      </c>
      <c r="B118" s="47" t="s">
        <v>524</v>
      </c>
      <c r="C118" s="47"/>
      <c r="D118" s="54" t="s">
        <v>525</v>
      </c>
      <c r="E118" s="56" t="s">
        <v>308</v>
      </c>
      <c r="F118" s="54" t="s">
        <v>526</v>
      </c>
      <c r="G118" s="53">
        <v>298</v>
      </c>
      <c r="H118" s="28">
        <f t="shared" si="4"/>
        <v>567.6633333333333</v>
      </c>
      <c r="I118" s="27">
        <v>511.99</v>
      </c>
      <c r="J118" s="26" t="s">
        <v>600</v>
      </c>
      <c r="K118" s="27">
        <v>691</v>
      </c>
      <c r="L118" s="26" t="s">
        <v>587</v>
      </c>
      <c r="M118" s="27">
        <v>500</v>
      </c>
      <c r="N118" s="26" t="s">
        <v>568</v>
      </c>
      <c r="O118" s="12" t="s">
        <v>220</v>
      </c>
    </row>
    <row r="119" spans="1:15" x14ac:dyDescent="0.25">
      <c r="A119" s="11">
        <v>155</v>
      </c>
      <c r="B119" s="57" t="s">
        <v>527</v>
      </c>
      <c r="C119" s="57"/>
      <c r="D119" s="54" t="s">
        <v>528</v>
      </c>
      <c r="E119" s="52" t="s">
        <v>191</v>
      </c>
      <c r="F119" s="52" t="s">
        <v>529</v>
      </c>
      <c r="G119" s="53">
        <v>680</v>
      </c>
      <c r="H119" s="28">
        <f t="shared" si="4"/>
        <v>778.33333333333337</v>
      </c>
      <c r="I119" s="27">
        <v>780</v>
      </c>
      <c r="J119" s="26" t="s">
        <v>570</v>
      </c>
      <c r="K119" s="27">
        <v>720</v>
      </c>
      <c r="L119" s="26" t="s">
        <v>693</v>
      </c>
      <c r="M119" s="27">
        <v>835</v>
      </c>
      <c r="N119" s="26" t="s">
        <v>694</v>
      </c>
      <c r="O119" s="12" t="s">
        <v>220</v>
      </c>
    </row>
    <row r="120" spans="1:15" x14ac:dyDescent="0.25">
      <c r="A120" s="11">
        <v>156</v>
      </c>
      <c r="B120" s="57" t="s">
        <v>527</v>
      </c>
      <c r="C120" s="57"/>
      <c r="D120" s="54" t="s">
        <v>530</v>
      </c>
      <c r="E120" s="52" t="s">
        <v>531</v>
      </c>
      <c r="F120" s="57"/>
      <c r="G120" s="53">
        <v>990</v>
      </c>
      <c r="H120" s="28">
        <f t="shared" si="4"/>
        <v>1646.3333333333333</v>
      </c>
      <c r="I120" s="27">
        <v>1189</v>
      </c>
      <c r="J120" s="26" t="s">
        <v>601</v>
      </c>
      <c r="K120" s="27">
        <v>1300</v>
      </c>
      <c r="L120" s="26" t="s">
        <v>695</v>
      </c>
      <c r="M120" s="27">
        <v>2450</v>
      </c>
      <c r="N120" s="26" t="s">
        <v>588</v>
      </c>
      <c r="O120" s="12" t="s">
        <v>220</v>
      </c>
    </row>
    <row r="121" spans="1:15" x14ac:dyDescent="0.25">
      <c r="B121" s="1"/>
      <c r="C121" s="1"/>
      <c r="E121" s="1"/>
      <c r="F121" s="1"/>
      <c r="G121" s="1"/>
      <c r="H121" s="1"/>
    </row>
    <row r="122" spans="1:15" x14ac:dyDescent="0.25">
      <c r="B122" s="1"/>
      <c r="C122" s="1"/>
      <c r="E122" s="1"/>
      <c r="F122" s="1"/>
      <c r="G122" s="1"/>
      <c r="H122" s="1"/>
    </row>
    <row r="123" spans="1:15" x14ac:dyDescent="0.25">
      <c r="B123" s="1"/>
      <c r="C123" s="1"/>
      <c r="E123" s="1"/>
      <c r="F123" s="1"/>
      <c r="G123" s="1"/>
      <c r="H123" s="1"/>
    </row>
    <row r="124" spans="1:15" x14ac:dyDescent="0.25">
      <c r="B124" s="1"/>
      <c r="C124" s="1"/>
      <c r="E124" s="1"/>
      <c r="F124" s="1"/>
      <c r="G124" s="1"/>
      <c r="H124" s="1"/>
    </row>
    <row r="125" spans="1:15" x14ac:dyDescent="0.25">
      <c r="B125" s="1"/>
      <c r="C125" s="1"/>
      <c r="E125" s="1"/>
      <c r="F125" s="1"/>
      <c r="G125" s="1"/>
      <c r="H125" s="1"/>
    </row>
    <row r="126" spans="1:15" x14ac:dyDescent="0.25">
      <c r="B126" s="1"/>
      <c r="C126" s="1"/>
      <c r="E126" s="1"/>
      <c r="F126" s="1"/>
      <c r="G126" s="1"/>
      <c r="H126" s="1"/>
    </row>
    <row r="127" spans="1:15" x14ac:dyDescent="0.25">
      <c r="B127" s="1"/>
      <c r="C127" s="1"/>
      <c r="E127" s="1"/>
      <c r="F127" s="1"/>
      <c r="G127" s="1"/>
      <c r="H127" s="1"/>
    </row>
    <row r="128" spans="1:15" x14ac:dyDescent="0.25">
      <c r="B128" s="1"/>
      <c r="C128" s="1"/>
      <c r="E128" s="1"/>
      <c r="F128" s="1"/>
      <c r="G128" s="1"/>
      <c r="H128" s="1"/>
    </row>
    <row r="129" spans="2:8" x14ac:dyDescent="0.25">
      <c r="B129" s="1"/>
      <c r="C129" s="1"/>
      <c r="E129" s="1"/>
      <c r="F129" s="1"/>
      <c r="G129" s="1"/>
      <c r="H129" s="1"/>
    </row>
    <row r="130" spans="2:8" x14ac:dyDescent="0.25">
      <c r="B130" s="1"/>
      <c r="C130" s="1"/>
      <c r="E130" s="1"/>
      <c r="F130" s="1"/>
      <c r="G130" s="1"/>
      <c r="H130" s="1"/>
    </row>
    <row r="131" spans="2:8" x14ac:dyDescent="0.25">
      <c r="B131" s="1"/>
      <c r="C131" s="1"/>
      <c r="E131" s="1"/>
      <c r="F131" s="1"/>
      <c r="G131" s="1"/>
      <c r="H131" s="1"/>
    </row>
    <row r="132" spans="2:8" x14ac:dyDescent="0.25">
      <c r="B132" s="1"/>
      <c r="C132" s="1"/>
      <c r="E132" s="1"/>
      <c r="F132" s="1"/>
      <c r="G132" s="1"/>
      <c r="H132" s="1"/>
    </row>
    <row r="133" spans="2:8" x14ac:dyDescent="0.25">
      <c r="B133" s="1"/>
      <c r="C133" s="1"/>
      <c r="E133" s="1"/>
      <c r="F133" s="1"/>
      <c r="G133" s="1"/>
      <c r="H133" s="1"/>
    </row>
    <row r="134" spans="2:8" x14ac:dyDescent="0.25">
      <c r="B134" s="1"/>
      <c r="C134" s="1"/>
      <c r="E134" s="1"/>
      <c r="F134" s="1"/>
      <c r="G134" s="1"/>
      <c r="H134" s="1"/>
    </row>
    <row r="135" spans="2:8" x14ac:dyDescent="0.25">
      <c r="B135" s="1"/>
      <c r="C135" s="1"/>
      <c r="E135" s="1"/>
      <c r="F135" s="1"/>
      <c r="G135" s="1"/>
      <c r="H135" s="1"/>
    </row>
    <row r="136" spans="2:8" x14ac:dyDescent="0.25">
      <c r="B136" s="1"/>
      <c r="C136" s="1"/>
      <c r="E136" s="1"/>
      <c r="F136" s="1"/>
      <c r="G136" s="1"/>
      <c r="H136" s="1"/>
    </row>
  </sheetData>
  <autoFilter ref="A5:O110">
    <sortState ref="A6:O142">
      <sortCondition ref="A5:A99"/>
    </sortState>
  </autoFilter>
  <mergeCells count="25">
    <mergeCell ref="A2:O2"/>
    <mergeCell ref="A3:O3"/>
    <mergeCell ref="C9:C11"/>
    <mergeCell ref="C15:C19"/>
    <mergeCell ref="C20:C23"/>
    <mergeCell ref="C26:C31"/>
    <mergeCell ref="C32:C33"/>
    <mergeCell ref="C34:C36"/>
    <mergeCell ref="C51:C52"/>
    <mergeCell ref="C53:C56"/>
    <mergeCell ref="C57:C58"/>
    <mergeCell ref="C59:C61"/>
    <mergeCell ref="C38:C40"/>
    <mergeCell ref="C41:C43"/>
    <mergeCell ref="C44:C45"/>
    <mergeCell ref="C46:C47"/>
    <mergeCell ref="C48:C50"/>
    <mergeCell ref="C75:C77"/>
    <mergeCell ref="C78:C79"/>
    <mergeCell ref="C84:C85"/>
    <mergeCell ref="C88:C97"/>
    <mergeCell ref="C62:C63"/>
    <mergeCell ref="C64:C65"/>
    <mergeCell ref="C69:C70"/>
    <mergeCell ref="C71:C74"/>
  </mergeCells>
  <hyperlinks>
    <hyperlink ref="J7" r:id="rId1"/>
    <hyperlink ref="J54" r:id="rId2"/>
    <hyperlink ref="L43" r:id="rId3"/>
    <hyperlink ref="N46" r:id="rId4"/>
    <hyperlink ref="N8" r:id="rId5"/>
    <hyperlink ref="L10" r:id="rId6"/>
    <hyperlink ref="N11" r:id="rId7"/>
    <hyperlink ref="L36" r:id="rId8"/>
    <hyperlink ref="N37" r:id="rId9"/>
    <hyperlink ref="J38" display="https://articulo.mercadolibre.com.ar/MLA-618361864-sal-fina-sobres-individuales-05-g-x-1000-abedul-aderezos-_JM#reco_item_pos=1&amp;reco_backend=machinalis-v2p-pdp-boost-v2_ranker&amp;reco_backend_type=low_level&amp;reco_client=vip-v2p&amp;reco_id=90f530c9-69f3-4da3-bb23"/>
    <hyperlink ref="L38" display="https://articulo.mercadolibre.com.ar/MLA-1133550197-sal-fina-abedul-en-sobrecitos-caja-x1000u-05-gr-sin-tacc-_JM?variation=#reco_item_pos=1&amp;reco_backend=ranker_v2-vip-v2p_marketplace&amp;reco_backend_type=low_level&amp;reco_client=vip-v2p&amp;reco_id=fb7d8176-03df-40"/>
    <hyperlink ref="J40" r:id="rId10"/>
    <hyperlink ref="J45" r:id="rId11"/>
    <hyperlink ref="J46" display="https://www.mercadolibre.com.ar/cafe-arlistan-sustentable-170gr/p/MLA19754817?matt_tool=73015101&amp;matt_word=&amp;matt_source=google&amp;matt_campaign_id=14508401210&amp;matt_ad_group_id=127259817352&amp;matt_match_type=&amp;matt_network=g&amp;matt_device=c&amp;matt_creative=543325948"/>
    <hyperlink ref="L52" r:id="rId12"/>
    <hyperlink ref="N47" r:id="rId13"/>
    <hyperlink ref="J41" r:id="rId14"/>
    <hyperlink ref="L48" r:id="rId15"/>
    <hyperlink ref="N48" r:id="rId16"/>
    <hyperlink ref="L49" r:id="rId17"/>
    <hyperlink ref="N55" r:id="rId18"/>
    <hyperlink ref="J99" r:id="rId19"/>
    <hyperlink ref="L99" r:id="rId20"/>
    <hyperlink ref="N89" r:id="rId21"/>
    <hyperlink ref="J81" r:id="rId22"/>
    <hyperlink ref="J80" r:id="rId23"/>
    <hyperlink ref="J70" display="https://articulo.mercadolibre.com.ar/MLA-866779755-mermelada-individual-mini-x-20-unidades-desayunos-bandejas-_JM?matt_tool=18503622&amp;matt_word=&amp;matt_source=google&amp;matt_campaign_id=11615439084&amp;matt_ad_group_id=113657846872&amp;matt_match_type=&amp;matt_network=g&amp;m"/>
    <hyperlink ref="L70" display="https://articulo.mercadolibre.com.ar/MLA-817262878-mermelada-individual-mini-oferta-x-50-_JM#reco_item_pos=0&amp;reco_backend=machinalis-seller-items-pdp&amp;reco_backend_type=low_level&amp;reco_client=vip-seller_items-above&amp;reco_id=3d3323a7-2c2a-47c9-89d2-08800aa0ca"/>
    <hyperlink ref="J87" r:id="rId24"/>
    <hyperlink ref="N87" r:id="rId25"/>
    <hyperlink ref="N107" r:id="rId26" location="searchVariation=MLA20020275&amp;position=1&amp;search_layout=stack&amp;type=product&amp;tracking_id=2a38b6ee-edfd-4a23-a57b-297f55c24a5e"/>
    <hyperlink ref="L60" display="https://articulo.mercadolibre.com.ar/MLA-1364217851-azucar-ledesma-seleccion-blanco-1000-sobres-5grs-pack-1-caja-_JM?variation=#reco_item_pos=1&amp;reco_backend=ranker_v2-vip-v2p_marketplace&amp;reco_backend_type=low_level&amp;reco_client=vip-v2p&amp;reco_id=408f6c59-e72"/>
    <hyperlink ref="N60" r:id="rId27" location="reco_item_pos=1&amp;reco_backend=ranker_v2-vip-v2p_marketplace&amp;reco_backend_type=low_level&amp;reco_client=vip-v2p&amp;reco_id=37c93f70-5d68-43f3-8fc5-1ee39ddf8c50"/>
    <hyperlink ref="J63" r:id="rId28" location="searchVariation=MLA20003830&amp;position=3&amp;search_layout=stack&amp;type=product&amp;tracking_id=d88c007e-e808-48f1-8d72-cdb690bb79d9"/>
    <hyperlink ref="J65" r:id="rId29"/>
    <hyperlink ref="J66" r:id="rId30"/>
    <hyperlink ref="N68" r:id="rId31"/>
    <hyperlink ref="N70" display="https://www.mercadolibre.com.ar/mermelada-de-durazno-individual-abedul-caja-x108-u-x-20-g/p/MLA20008821?matt_tool=79223494&amp;matt_word=&amp;matt_source=google&amp;matt_campaign_id=19551928966&amp;matt_ad_group_id=146222375698&amp;matt_match_type=&amp;matt_network=g&amp;matt_device"/>
    <hyperlink ref="J73" r:id="rId32"/>
    <hyperlink ref="N76" r:id="rId33"/>
    <hyperlink ref="L77" r:id="rId34"/>
    <hyperlink ref="L87" r:id="rId35"/>
    <hyperlink ref="J96" r:id="rId36"/>
    <hyperlink ref="J101" r:id="rId37"/>
    <hyperlink ref="J102" r:id="rId38"/>
    <hyperlink ref="N103" r:id="rId39"/>
    <hyperlink ref="L107" r:id="rId40"/>
    <hyperlink ref="J108" display="https://articulo.mercadolibre.com.ar/MLA-775815311-gelatina-sabor-frutilla-1kg-c-azucar-orloc-kenko-almagro-_JM#reco_item_pos=4&amp;reco_backend=machinalis-v2p-pdp-boost-v2_ranker&amp;reco_backend_type=low_level&amp;reco_client=vip-v2p&amp;reco_id=eaf5b5e1-a38f-43fa-96ce"/>
    <hyperlink ref="J109" r:id="rId41"/>
    <hyperlink ref="J100" display="https://www.mercadolibre.com.ar/fideos-penne-rigate-matarazzo-sin-tacc-libre-de-gluten-500g/p/MLA20882391?pdp_filters=category:MLA412073#searchVariation=MLA20882391&amp;position=2&amp;search_layout=stack&amp;type=product&amp;tracking_id=352b69dd-ca5d-4c78-b0a5-364f59cc73"/>
    <hyperlink ref="N100" r:id="rId42" location="searchVariation=MLA20949980&amp;position=1&amp;search_layout=stack&amp;type=product&amp;tracking_id=352b69dd-ca5d-4c78-b0a5-364f59cc7332"/>
    <hyperlink ref="L101" r:id="rId43"/>
    <hyperlink ref="N88" r:id="rId44"/>
    <hyperlink ref="J94" r:id="rId45"/>
    <hyperlink ref="N98" r:id="rId46"/>
    <hyperlink ref="J114" r:id="rId47"/>
    <hyperlink ref="J91" display="https://shop.nestle.com.ar/products/la-lechera-softpack-800gr?variant=39530795761739&amp;currency=ARS&amp;utm_medium=product_sync&amp;utm_source=google&amp;utm_content=sag_organic&amp;utm_campaign=sag_organic&amp;gclid=Cj0KCQiApKagBhC1ARIsAFc7Mc6SUaCgozps7Hp57VxECfm3O9lDr_f92437"/>
    <hyperlink ref="L92" display="https://www.mercadolibre.com.ar/leche-en-polvo-sobres-descremada-ilolay-x-30u-5g-sin-tacc/p/MLA24750643?from=gshop&amp;matt_tool=79223494&amp;matt_word=&amp;matt_source=google&amp;matt_campaign_id=19551928966&amp;matt_ad_group_id=146222375458&amp;matt_match_type=&amp;matt_network=g&amp;"/>
    <hyperlink ref="N92" r:id="rId48"/>
    <hyperlink ref="J93" r:id="rId49"/>
    <hyperlink ref="N93" r:id="rId50"/>
    <hyperlink ref="N120" r:id="rId51"/>
    <hyperlink ref="J119" r:id="rId52"/>
    <hyperlink ref="L118" r:id="rId53"/>
    <hyperlink ref="N118" r:id="rId54"/>
    <hyperlink ref="J117" r:id="rId55"/>
    <hyperlink ref="N117" r:id="rId56"/>
    <hyperlink ref="L116" r:id="rId57"/>
    <hyperlink ref="N116" r:id="rId58"/>
    <hyperlink ref="J115" r:id="rId59"/>
    <hyperlink ref="L115" r:id="rId60"/>
    <hyperlink ref="N115" r:id="rId61"/>
    <hyperlink ref="J113" r:id="rId62"/>
    <hyperlink ref="N113" r:id="rId63"/>
    <hyperlink ref="L112" r:id="rId64"/>
    <hyperlink ref="N112" r:id="rId65"/>
    <hyperlink ref="J110" r:id="rId66"/>
    <hyperlink ref="N110" display="https://articulo.mercadolibre.com.ar/MLA-1381942647-servicio-de-lunch-catering-para-10-personas-_JM#polycard_client=recommendations_vip-v2p&amp;reco_backend=ranker_retrieval_system_vpp_v2p&amp;reco_model=ranker_entity_v2&amp;reco_client=vip-v2p&amp;reco_item_pos=1&amp;reco_b"/>
    <hyperlink ref="N109" r:id="rId67"/>
    <hyperlink ref="L108" display="https://articulo.mercadolibre.com.ar/MLA-1384901979-gelatina-durazno-x-1-kg-orloc-_JM#polycard_client=recommendations_vip-v2p&amp;reco_backend=ranker_retrieval_system_vpp_v2p&amp;reco_client=vip-v2p&amp;reco_item_pos=3&amp;reco_backend_type=low_level&amp;reco_id=ac4f0293-067"/>
    <hyperlink ref="N108" display="https://articulo.mercadolibre.com.ar/MLA-779269716-gelatina-1kg-sabor-manzana-con-azucar-orloc-kenko-almagro-_JM#polycard_client=recommendations_vip-v2p&amp;reco_backend=ranker_retrieval_system_vpp_v2p&amp;reco_client=vip-v2p&amp;reco_item_pos=1&amp;reco_backend_type=low"/>
    <hyperlink ref="J106" r:id="rId68"/>
    <hyperlink ref="L103" r:id="rId69"/>
    <hyperlink ref="L102" r:id="rId70"/>
    <hyperlink ref="N102" r:id="rId71"/>
    <hyperlink ref="L100" r:id="rId72"/>
    <hyperlink ref="J98" r:id="rId73"/>
    <hyperlink ref="N96" r:id="rId74"/>
    <hyperlink ref="N94" r:id="rId75"/>
    <hyperlink ref="L93" r:id="rId76"/>
    <hyperlink ref="L90" r:id="rId77"/>
    <hyperlink ref="L88" r:id="rId78"/>
    <hyperlink ref="J86" r:id="rId79"/>
    <hyperlink ref="J85" r:id="rId80"/>
    <hyperlink ref="N85" r:id="rId81"/>
    <hyperlink ref="L84" r:id="rId82"/>
    <hyperlink ref="N83" r:id="rId83"/>
    <hyperlink ref="N82" r:id="rId84"/>
    <hyperlink ref="N81" r:id="rId85"/>
    <hyperlink ref="L79" r:id="rId86"/>
    <hyperlink ref="N77" r:id="rId87"/>
    <hyperlink ref="N74" r:id="rId88"/>
    <hyperlink ref="L73" r:id="rId89"/>
    <hyperlink ref="J72" r:id="rId90"/>
    <hyperlink ref="N72" r:id="rId91"/>
    <hyperlink ref="N71" r:id="rId92"/>
    <hyperlink ref="L69" r:id="rId93"/>
    <hyperlink ref="N69" r:id="rId94"/>
    <hyperlink ref="J67" r:id="rId95"/>
    <hyperlink ref="L67" r:id="rId96"/>
    <hyperlink ref="N67" r:id="rId97"/>
    <hyperlink ref="N66" r:id="rId98"/>
    <hyperlink ref="J64" r:id="rId99"/>
    <hyperlink ref="L64" r:id="rId100"/>
    <hyperlink ref="N64" r:id="rId101"/>
    <hyperlink ref="L63" r:id="rId102"/>
    <hyperlink ref="N62" r:id="rId103" location="searchVariation=MLA19934930&amp;position=13&amp;search_layout=stack&amp;type=product&amp;tracking_id=5078c0ac-2d78-4460-b524-43ad70b0199e"/>
    <hyperlink ref="J61" r:id="rId104"/>
    <hyperlink ref="N61" r:id="rId105"/>
    <hyperlink ref="N58" r:id="rId106"/>
    <hyperlink ref="J104" display="https://shop.nestle.com.ar/products/la-lechera-softpack-800gr?variant=39530795761739&amp;currency=ARS&amp;utm_medium=product_sync&amp;utm_source=google&amp;utm_content=sag_organic&amp;utm_campaign=sag_organic&amp;gclid=Cj0KCQiApKagBhC1ARIsAFc7Mc6SUaCgozps7Hp57VxECfm3O9lDr_f92437"/>
    <hyperlink ref="L105" r:id="rId107"/>
    <hyperlink ref="N105" r:id="rId108"/>
  </hyperlinks>
  <pageMargins left="0.7" right="0.7" top="0.75" bottom="0.75" header="0.3" footer="0.3"/>
  <pageSetup paperSize="9" orientation="portrait"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ORDENADO POR RENGLON</vt:lpstr>
      <vt:lpstr>_1_5_lt.__317_52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Analia Lucero</dc:creator>
  <cp:lastModifiedBy>Roberto Cabaña</cp:lastModifiedBy>
  <cp:lastPrinted>2021-04-08T20:27:40Z</cp:lastPrinted>
  <dcterms:created xsi:type="dcterms:W3CDTF">2021-03-30T18:01:09Z</dcterms:created>
  <dcterms:modified xsi:type="dcterms:W3CDTF">2025-12-26T14:44:35Z</dcterms:modified>
</cp:coreProperties>
</file>