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Martinez\Desktop\ESTEFI 1\INDICADORES Y METAS\3er TRIMESTRE\"/>
    </mc:Choice>
  </mc:AlternateContent>
  <bookViews>
    <workbookView xWindow="0" yWindow="0" windowWidth="20400" windowHeight="7635" tabRatio="763" activeTab="5"/>
  </bookViews>
  <sheets>
    <sheet name="10601" sheetId="6" r:id="rId1"/>
    <sheet name="10602" sheetId="16" r:id="rId2"/>
    <sheet name="10610" sheetId="19" r:id="rId3"/>
    <sheet name="10611" sheetId="8" r:id="rId4"/>
    <sheet name="50603" sheetId="20" r:id="rId5"/>
    <sheet name="50604" sheetId="21" r:id="rId6"/>
  </sheets>
  <definedNames>
    <definedName name="_xlnm.Print_Area" localSheetId="1">'10602'!$A$1:$G$15</definedName>
    <definedName name="_xlnm.Print_Area" localSheetId="2">'10610'!$A$1:$V$41</definedName>
    <definedName name="_xlnm.Print_Area" localSheetId="4">'50603'!$A$1:$N$42</definedName>
  </definedNames>
  <calcPr calcId="152511" calcMode="manual"/>
</workbook>
</file>

<file path=xl/calcChain.xml><?xml version="1.0" encoding="utf-8"?>
<calcChain xmlns="http://schemas.openxmlformats.org/spreadsheetml/2006/main">
  <c r="K96" i="21" l="1"/>
  <c r="H96" i="21"/>
  <c r="E96" i="21"/>
  <c r="L96" i="21" s="1"/>
  <c r="L95" i="21"/>
  <c r="K95" i="21"/>
  <c r="H95" i="21"/>
  <c r="E95" i="21"/>
  <c r="K94" i="21"/>
  <c r="H94" i="21"/>
  <c r="E94" i="21"/>
  <c r="L94" i="21" s="1"/>
  <c r="K91" i="21"/>
  <c r="H91" i="21"/>
  <c r="E91" i="21"/>
  <c r="L91" i="21" s="1"/>
  <c r="L90" i="21"/>
  <c r="K90" i="21"/>
  <c r="H90" i="21"/>
  <c r="E90" i="21"/>
  <c r="K88" i="21"/>
  <c r="H88" i="21"/>
  <c r="E88" i="21"/>
  <c r="L88" i="21" s="1"/>
  <c r="K86" i="21"/>
  <c r="H86" i="21"/>
  <c r="E86" i="21"/>
  <c r="L86" i="21" s="1"/>
  <c r="L85" i="21"/>
  <c r="K85" i="21"/>
  <c r="H85" i="21"/>
  <c r="E85" i="21"/>
  <c r="L84" i="21"/>
  <c r="K84" i="21"/>
  <c r="E84" i="21"/>
  <c r="L83" i="21"/>
  <c r="K83" i="21"/>
  <c r="H83" i="21"/>
  <c r="E83" i="21"/>
  <c r="K81" i="21"/>
  <c r="L81" i="21" s="1"/>
  <c r="H81" i="21"/>
  <c r="E81" i="21"/>
  <c r="K79" i="21"/>
  <c r="H79" i="21"/>
  <c r="E79" i="21"/>
  <c r="L79" i="21" s="1"/>
  <c r="L78" i="21"/>
  <c r="K78" i="21"/>
  <c r="H78" i="21"/>
  <c r="E78" i="21"/>
  <c r="K76" i="21"/>
  <c r="L76" i="21" s="1"/>
  <c r="H76" i="21"/>
  <c r="E76" i="21"/>
  <c r="K75" i="21"/>
  <c r="H75" i="21"/>
  <c r="E75" i="21"/>
  <c r="L75" i="21" s="1"/>
  <c r="K72" i="21"/>
  <c r="H72" i="21"/>
  <c r="E72" i="21"/>
  <c r="L72" i="21" s="1"/>
  <c r="L71" i="21"/>
  <c r="K71" i="21"/>
  <c r="H71" i="21"/>
  <c r="E71" i="21"/>
  <c r="K70" i="21"/>
  <c r="H70" i="21"/>
  <c r="E70" i="21"/>
  <c r="L70" i="21" s="1"/>
  <c r="L69" i="21"/>
  <c r="K69" i="21"/>
  <c r="H69" i="21"/>
  <c r="E69" i="21"/>
  <c r="K68" i="21"/>
  <c r="L68" i="21" s="1"/>
  <c r="H68" i="21"/>
  <c r="E68" i="21"/>
  <c r="K65" i="21"/>
  <c r="H65" i="21"/>
  <c r="E65" i="21"/>
  <c r="L65" i="21" s="1"/>
  <c r="L64" i="21"/>
  <c r="K64" i="21"/>
  <c r="H64" i="21"/>
  <c r="E64" i="21"/>
  <c r="K61" i="21"/>
  <c r="L61" i="21" s="1"/>
  <c r="H61" i="21"/>
  <c r="E61" i="21"/>
  <c r="K60" i="21"/>
  <c r="H60" i="21"/>
  <c r="E60" i="21"/>
  <c r="L60" i="21" s="1"/>
  <c r="L58" i="21"/>
  <c r="K58" i="21"/>
  <c r="H58" i="21"/>
  <c r="E58" i="21"/>
  <c r="K57" i="21"/>
  <c r="L57" i="21" s="1"/>
  <c r="H57" i="21"/>
  <c r="E57" i="21"/>
  <c r="K56" i="21"/>
  <c r="H56" i="21"/>
  <c r="E56" i="21"/>
  <c r="L56" i="21" s="1"/>
  <c r="L54" i="21"/>
  <c r="K54" i="21"/>
  <c r="H54" i="21"/>
  <c r="E54" i="21"/>
  <c r="K53" i="21"/>
  <c r="L53" i="21" s="1"/>
  <c r="H53" i="21"/>
  <c r="E53" i="21"/>
  <c r="K51" i="21"/>
  <c r="H51" i="21"/>
  <c r="E51" i="21"/>
  <c r="L51" i="21" s="1"/>
  <c r="K49" i="21"/>
  <c r="H49" i="21"/>
  <c r="E49" i="21"/>
  <c r="L49" i="21" s="1"/>
  <c r="K48" i="21"/>
  <c r="L48" i="21" s="1"/>
  <c r="H48" i="21"/>
  <c r="E48" i="21"/>
  <c r="K47" i="21"/>
  <c r="H47" i="21"/>
  <c r="E47" i="21"/>
  <c r="L47" i="21" s="1"/>
  <c r="L46" i="21"/>
  <c r="K46" i="21"/>
  <c r="H46" i="21"/>
  <c r="E46" i="21"/>
  <c r="K45" i="21"/>
  <c r="L45" i="21" s="1"/>
  <c r="H45" i="21"/>
  <c r="E45" i="21"/>
  <c r="K44" i="21"/>
  <c r="E44" i="21"/>
  <c r="L44" i="21" s="1"/>
  <c r="K43" i="21"/>
  <c r="L43" i="21" s="1"/>
  <c r="E43" i="21"/>
  <c r="K42" i="21"/>
  <c r="H42" i="21"/>
  <c r="E42" i="21"/>
  <c r="L42" i="21" s="1"/>
  <c r="K41" i="21"/>
  <c r="H41" i="21"/>
  <c r="E41" i="21"/>
  <c r="L41" i="21" s="1"/>
  <c r="K40" i="21"/>
  <c r="H40" i="21"/>
  <c r="L40" i="21" s="1"/>
  <c r="E40" i="21"/>
  <c r="K39" i="21"/>
  <c r="H39" i="21"/>
  <c r="E39" i="21"/>
  <c r="L39" i="21" s="1"/>
  <c r="K38" i="21"/>
  <c r="H38" i="21"/>
  <c r="E38" i="21"/>
  <c r="L38" i="21" s="1"/>
  <c r="K37" i="21"/>
  <c r="H37" i="21"/>
  <c r="L37" i="21" s="1"/>
  <c r="E37" i="21"/>
  <c r="K36" i="21"/>
  <c r="H36" i="21"/>
  <c r="E36" i="21"/>
  <c r="L36" i="21" s="1"/>
  <c r="K35" i="21"/>
  <c r="H35" i="21"/>
  <c r="E35" i="21"/>
  <c r="L35" i="21" s="1"/>
  <c r="K34" i="21"/>
  <c r="H34" i="21"/>
  <c r="L34" i="21" s="1"/>
  <c r="E34" i="21"/>
  <c r="K33" i="21"/>
  <c r="H33" i="21"/>
  <c r="E33" i="21"/>
  <c r="L33" i="21" s="1"/>
  <c r="K32" i="21"/>
  <c r="H32" i="21"/>
  <c r="E32" i="21"/>
  <c r="L32" i="21" s="1"/>
  <c r="K31" i="21"/>
  <c r="H31" i="21"/>
  <c r="L31" i="21" s="1"/>
  <c r="E31" i="21"/>
  <c r="K30" i="21"/>
  <c r="H30" i="21"/>
  <c r="E30" i="21"/>
  <c r="L30" i="21" s="1"/>
  <c r="K29" i="21"/>
  <c r="H29" i="21"/>
  <c r="E29" i="21"/>
  <c r="L29" i="21" s="1"/>
  <c r="K27" i="21"/>
  <c r="H27" i="21"/>
  <c r="L27" i="21" s="1"/>
  <c r="E27" i="21"/>
  <c r="K26" i="21"/>
  <c r="H26" i="21"/>
  <c r="E26" i="21"/>
  <c r="L26" i="21" s="1"/>
  <c r="K25" i="21"/>
  <c r="H25" i="21"/>
  <c r="E25" i="21"/>
  <c r="L25" i="21" s="1"/>
  <c r="K23" i="21"/>
  <c r="H23" i="21"/>
  <c r="L23" i="21" s="1"/>
  <c r="E23" i="21"/>
  <c r="K22" i="21"/>
  <c r="E22" i="21"/>
  <c r="L22" i="21" s="1"/>
  <c r="L21" i="21"/>
  <c r="K21" i="21"/>
  <c r="H21" i="21"/>
  <c r="E21" i="21"/>
  <c r="K19" i="21"/>
  <c r="H19" i="21"/>
  <c r="E19" i="21"/>
  <c r="L19" i="21" s="1"/>
  <c r="K18" i="21"/>
  <c r="H18" i="21"/>
  <c r="E18" i="21"/>
  <c r="L18" i="21" s="1"/>
  <c r="K41" i="19" l="1"/>
  <c r="K40" i="19"/>
  <c r="M39" i="19"/>
  <c r="L39" i="19"/>
  <c r="K39" i="19"/>
  <c r="K29" i="19"/>
  <c r="K23" i="19"/>
  <c r="K22" i="19"/>
  <c r="R19" i="19"/>
  <c r="Q19" i="19"/>
  <c r="P19" i="19"/>
  <c r="H15" i="16" l="1"/>
  <c r="G15" i="16"/>
  <c r="F15" i="16"/>
  <c r="E15" i="16"/>
  <c r="D15" i="16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<sst xmlns="http://schemas.openxmlformats.org/spreadsheetml/2006/main" count="545" uniqueCount="265">
  <si>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</si>
  <si>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</si>
  <si>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</si>
  <si>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</si>
  <si>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</si>
  <si>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</si>
  <si>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</si>
  <si>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</si>
  <si>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</si>
  <si>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</si>
  <si>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</si>
  <si>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</si>
  <si>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</si>
  <si>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</si>
  <si>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</si>
  <si>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</si>
  <si>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</si>
  <si>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</si>
  <si>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</si>
  <si>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</si>
  <si>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</si>
  <si>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</si>
  <si>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</si>
  <si>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</si>
  <si>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</si>
  <si>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</si>
  <si>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</si>
  <si>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</si>
  <si>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</si>
  <si>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</si>
  <si>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</si>
  <si>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</si>
  <si>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</si>
  <si>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</si>
  <si>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</si>
  <si>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</si>
  <si>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</si>
  <si>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</si>
  <si>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</si>
  <si>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</si>
  <si>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</si>
  <si>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</si>
  <si>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</si>
  <si>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</si>
  <si>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</si>
  <si>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</si>
  <si>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</si>
  <si>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</si>
  <si>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</si>
  <si>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Decretos terminados, tramitados u despachados</t>
  </si>
  <si>
    <t>C.JU.O. : 1.06.02</t>
  </si>
  <si>
    <t>MINISTERIO DE HACIENDA</t>
  </si>
  <si>
    <t>DIRECCION GENERAL DE PRESUPUESTO</t>
  </si>
  <si>
    <t>CUADRO DE INDICADORES Y METAS</t>
  </si>
  <si>
    <t xml:space="preserve"> </t>
  </si>
  <si>
    <t>2025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</si>
  <si>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</si>
  <si>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</si>
  <si>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</si>
  <si>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</si>
  <si>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 xml:space="preserve">Decretos y/o Resoluciones Emitidas y Expedientes Intervenidos s/ Coparticipación Municipal </t>
  </si>
  <si>
    <t>Decretos y/o Resoluciones Informadas.</t>
  </si>
  <si>
    <t xml:space="preserve">C.JU.O. : 1.06.11 - </t>
  </si>
  <si>
    <t>DIRECCION ASUNTOS LEGALES</t>
  </si>
  <si>
    <t>Dirección de Asuntos Legales</t>
  </si>
  <si>
    <t xml:space="preserve">Dictamenes Emitidos en el Periodo </t>
  </si>
  <si>
    <t xml:space="preserve">Consultas por asistencia jurídica en el Periodo 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</si>
  <si>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</si>
  <si>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</si>
  <si>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</si>
  <si>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</si>
  <si>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</si>
  <si>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</si>
  <si>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</si>
  <si>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</si>
  <si>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</si>
  <si>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Resultados alcanzados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</si>
  <si>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</si>
  <si>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</si>
  <si>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</si>
  <si>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</si>
  <si>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</si>
  <si>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</si>
  <si>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</si>
  <si>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</si>
  <si>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</si>
  <si>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</si>
  <si>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</si>
  <si>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</si>
  <si>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</si>
  <si>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</si>
  <si>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</si>
  <si>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</si>
  <si>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</si>
  <si>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</si>
  <si>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</si>
  <si>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</si>
  <si>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</si>
  <si>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</si>
  <si>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</si>
  <si>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</si>
  <si>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</si>
  <si>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</si>
  <si>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</si>
  <si>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</si>
  <si>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</si>
  <si>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</si>
  <si>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</si>
  <si>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</si>
  <si>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</si>
  <si>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</si>
  <si>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</si>
  <si>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</si>
  <si>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</si>
  <si>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ADMINISTRACIÓN TRIBUTARIA MENDOZA - LEY DE RESPONSABILIDAD FISCAL</t>
  </si>
  <si>
    <t>RESOLUCIÓN INTERNA ATM Nº 21/24 - INDICADORES DE GESTIÓN</t>
  </si>
  <si>
    <t>INFORME CONSOLIDADO DE INDICADORES</t>
  </si>
  <si>
    <t>DIRECCION GENERAL DE RENTAS</t>
  </si>
  <si>
    <t>AREA</t>
  </si>
  <si>
    <t>GRADO DE CUMPLIMIENTO DEL TRIMESTRE</t>
  </si>
  <si>
    <t>PLANIF</t>
  </si>
  <si>
    <t>EJEC</t>
  </si>
  <si>
    <t>GRADO DE CUMPLIMIENTO</t>
  </si>
  <si>
    <t>DEPARTAMENTO ATENCIÓN CONTRIBUYENTES</t>
  </si>
  <si>
    <t>DEPARTAMENTO ACTIVIDADES ECONÓMICAS -</t>
  </si>
  <si>
    <t>DEPARTAMENTO PATRIMONIALES E INGRESOS VARIOS</t>
  </si>
  <si>
    <t>DEPARTAMENTO DETERMINACIÓN DE OFICIO -</t>
  </si>
  <si>
    <t>SUBDIRECCION DE FISCALIZACION</t>
  </si>
  <si>
    <t>DEPARTAMENTO INTELIGENCIA FISCAL</t>
  </si>
  <si>
    <t>DEPARTAMENTO FISCALIZACION PERMANENTE</t>
  </si>
  <si>
    <t>DELEGACIONES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</si>
  <si>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</si>
  <si>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</si>
  <si>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</si>
  <si>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</si>
  <si>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</si>
  <si>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</si>
  <si>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</si>
  <si>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RECEPTORIA LUJAN DE CUYO</t>
  </si>
  <si>
    <t>RECEPTORIA LAS HERAS</t>
  </si>
  <si>
    <t>RECEPTORIA LAVALLE</t>
  </si>
  <si>
    <t xml:space="preserve">DELEGACION ZONA SUR
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</si>
  <si>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</si>
  <si>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</si>
  <si>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</si>
  <si>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</si>
  <si>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</si>
  <si>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</si>
  <si>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GENERAL ALVEAR</t>
  </si>
  <si>
    <t>RECEPTORIA BOWEN</t>
  </si>
  <si>
    <t>RECEPTORÍA REAL DEL PADRE</t>
  </si>
  <si>
    <t>DELEGACION CIUDAD AUT DE BUENOS (CABA)</t>
  </si>
  <si>
    <t>DIRECCION GENERAL DE CATASTRO</t>
  </si>
  <si>
    <t>SUBDIRECCIÓN INTELIGENCIA CATASTRAL</t>
  </si>
  <si>
    <t>DEPARTAMENTO MENSURA Y CATASTRO FISICO</t>
  </si>
  <si>
    <t>DEPARTAMENTO CARTOGRAFIA SISTEMA DE INFORMACIÓN E INFRAESTRUCTURA DE DATOS ESPACIALES MENDOZA.</t>
  </si>
  <si>
    <t>SUBDIRECCION JURIDICA Y ECONOMICO</t>
  </si>
  <si>
    <t>DEPARTAMENTO CATASTRO ECONOMICO</t>
  </si>
  <si>
    <t>DEPARTAMENTO FISCALIZACIÓN CATASTRAL</t>
  </si>
  <si>
    <t>DELEGACIÓN ZONA SUR</t>
  </si>
  <si>
    <t>DIRECCION GENERAL DE REGALIAS</t>
  </si>
  <si>
    <t>DEPARTAMENTO EXPLOTACIÓN</t>
  </si>
  <si>
    <t>DEPARTAMENTO AUDITORIA</t>
  </si>
  <si>
    <t>DIRECCIÓN DE ADMINISTRACIÓN</t>
  </si>
  <si>
    <t>DEPARTAMENTO GESTION ADMINISTRATIVA</t>
  </si>
  <si>
    <t>DEPARTAMENTO BALANCE Y PRESUPUESTO</t>
  </si>
  <si>
    <t>DEPARTAMENTO DE CONTABILIDAD</t>
  </si>
  <si>
    <t>DEPARTAMENTO DE TESORERIA</t>
  </si>
  <si>
    <t>DEPARTAMENTO DE COMPRAS Y CONTRATACIONES</t>
  </si>
  <si>
    <t>DIRECCIÓN DE MODERNIZACION E INNOVACION</t>
  </si>
  <si>
    <t>DEPARTAMENTO DE SEGURIDAD INFORMÁTICA</t>
  </si>
  <si>
    <t>DEPARTAMENTO DE OPERACIONES E INFRAESTRUCTURA</t>
  </si>
  <si>
    <t>DEPARTAMENTO DE SISTEMA</t>
  </si>
  <si>
    <t>DIRECCIÓN ASUNTOS TÉCNICOS Y JURÍDICOS</t>
  </si>
  <si>
    <t>DEPARTAMENTO RECURSOS JERARQUICOS</t>
  </si>
  <si>
    <t>DEPARTAMENTO ASUNTOS LEGALES</t>
  </si>
  <si>
    <t>DEPARTAMENTO ASISTENCIA TECNICA Y NORMATIVA</t>
  </si>
  <si>
    <t>DEPARTAMENTO PROCESOS UNIVERSALES</t>
  </si>
  <si>
    <t>DEPARTAMENTO RECURSOS DE REVOCATORIA</t>
  </si>
  <si>
    <t>DEPARTAMENTO GESTION POR PROCESO</t>
  </si>
  <si>
    <t>SUBDIRECCION DE CONTROL DE GESTION</t>
  </si>
  <si>
    <t>RELACIONES INSTITUCIONALES</t>
  </si>
  <si>
    <t>DEPARTAMENTO DESPACHO</t>
  </si>
  <si>
    <t xml:space="preserve"> AREAS DEPENDIENTES DEL ADMINISTRADOR GENERAL</t>
  </si>
  <si>
    <t>SUBDIRECCION DE AUDITORIA Y CONTROL INTERNO</t>
  </si>
  <si>
    <t>DEPARTAMENTO DE CONTROL INTERNO</t>
  </si>
  <si>
    <t>DEPARTAMENTO DE RECAUDACIÓN Y CONTROL DE INGRESOS</t>
  </si>
  <si>
    <t>CARÁCTER……………………………………………….05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</si>
  <si>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</si>
  <si>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</si>
  <si>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</si>
  <si>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</si>
  <si>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</si>
  <si>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</si>
  <si>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</si>
  <si>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</si>
  <si>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</si>
  <si>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</si>
  <si>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</si>
  <si>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</si>
  <si>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</si>
  <si>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</si>
  <si>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</si>
  <si>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</si>
  <si>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</si>
  <si>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</si>
  <si>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</si>
  <si>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</si>
  <si>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</si>
  <si>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</si>
  <si>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</si>
  <si>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</si>
  <si>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</si>
  <si>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</si>
  <si>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</si>
  <si>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</si>
  <si>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</si>
  <si>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</si>
  <si>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</si>
  <si>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</si>
  <si>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</si>
  <si>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</si>
  <si>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</si>
  <si>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</si>
  <si>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</si>
  <si>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</si>
  <si>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</si>
  <si>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</si>
  <si>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</si>
  <si>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</si>
  <si>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</si>
  <si>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</si>
  <si>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</si>
  <si>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</si>
  <si>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</si>
  <si>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</si>
  <si>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</si>
  <si>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</si>
  <si>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</si>
  <si>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</si>
  <si>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</si>
  <si>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</si>
  <si>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>Actulización de Base de Datos/ Asistencia en Edicion de Documentacion</t>
  </si>
  <si>
    <t>CUADRO DE INDICADORES Y METAS  -3er TRIMESTRE 2025</t>
  </si>
  <si>
    <t xml:space="preserve">Ley Nº 7314 - Responsabilidad Fiscal - Art. 44 y 45 y Acuerdo 3949 HTC Anexo 30 - Art. 25 </t>
  </si>
  <si>
    <t xml:space="preserve">DIRECCIÓN DE PLANEAMIENTO Y CONTROL DE GESTION </t>
  </si>
  <si>
    <t xml:space="preserve">SUBDIRECCION LEGAL Y TECNICA </t>
  </si>
  <si>
    <t xml:space="preserve">SUBDIRECCION DE TECNOLOGIA DE LA INFORMACIÓN </t>
  </si>
  <si>
    <t xml:space="preserve">DEPARTAMENTO ANALITICA DE DATOS </t>
  </si>
  <si>
    <t xml:space="preserve">SUBDIRECCION DE ADMINISTRACION </t>
  </si>
  <si>
    <t xml:space="preserve">SUBDIRECCIÓN DE REGALIAS </t>
  </si>
  <si>
    <t xml:space="preserve">DELEGACIONES </t>
  </si>
  <si>
    <t xml:space="preserve">DEPARTAMENTO CATASTRO JURIDICO </t>
  </si>
  <si>
    <t xml:space="preserve">CONSEJO DE LOTEO </t>
  </si>
  <si>
    <t xml:space="preserve">DEPARTAMENTO FISCALIZACION EXTERNA </t>
  </si>
  <si>
    <t xml:space="preserve">SUBDIRECCION GESTION INTERNA </t>
  </si>
  <si>
    <t xml:space="preserve">DEPARTAMENTO GESTION DE COBRANZAS </t>
  </si>
  <si>
    <t xml:space="preserve">SUBDIRECCION SERVICIOS AL CONTRIBUYENTE </t>
  </si>
  <si>
    <t>SETIEMBRE</t>
  </si>
  <si>
    <t>AGOSTO</t>
  </si>
  <si>
    <t>JULIO</t>
  </si>
  <si>
    <r>
      <rPr>
        <b/>
        <sz val="9"/>
        <color indexed="8"/>
        <rFont val="Verdana"/>
        <family val="2"/>
      </rPr>
      <t xml:space="preserve">LRF LEY Nº 7.314 - ART. 44 Y 45  - ANEXO 30 ACUERDO 3949 ART. 27 – ACUERDO 6646- 2025  “3°” </t>
    </r>
    <r>
      <rPr>
        <b/>
        <vertAlign val="superscript"/>
        <sz val="9"/>
        <color indexed="8"/>
        <rFont val="Verdana"/>
        <family val="2"/>
      </rPr>
      <t xml:space="preserve"> </t>
    </r>
    <r>
      <rPr>
        <b/>
        <sz val="9"/>
        <color indexed="8"/>
        <rFont val="Verdana"/>
        <family val="2"/>
      </rPr>
      <t>TRIMESTRE 2025</t>
    </r>
  </si>
  <si>
    <t>H30898</t>
  </si>
  <si>
    <t>C.J.U.O. 1 - 06 - 10 - 3º TRIMESTE 2025</t>
  </si>
  <si>
    <t>CUADRO DE INDICADORES Y METAS  - 3er  TRIMESTRE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</si>
</sst>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_-[$$-2C0A]\ * #,##0.00_-;\-[$$-2C0A]\ * #,##0.00_-;_-[$$-2C0A]\ * &quot;-&quot;??_-;_-@_-"/>
    <numFmt numFmtId="168" formatCode="#,##0\ _p_t_a"/>
    <numFmt numFmtId="169" formatCode="#"/>
    <numFmt numFmtId="170" formatCode="_-* #,##0\ _€_-;\-* #,##0\ _€_-;_-* &quot;-&quot;??\ _€_-;_-@_-"/>
    <numFmt numFmtId="171" formatCode="#,##0_ ;\-#,##0\ "/>
    <numFmt numFmtId="172" formatCode="_-* #,##0.00\ _€_-;\-* #,##0.00\ _€_-;_-* &quot;-&quot;??\ _€_-;_-@_-"/>
    <numFmt numFmtId="173" formatCode="#,##0.00\ _€"/>
    <numFmt numFmtId="174" formatCode="0_ ;\-0\ "/>
    <numFmt numFmtId="175" formatCode="0&quot; &quot;%"/>
    <numFmt numFmtId="176" formatCode="0.00\ %"/>
  </numFmts>
  <fonts count="9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i/>
      <sz val="10"/>
      <name val="Arial"/>
      <family val="2"/>
    </font>
    <font>
      <b/>
      <sz val="18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9"/>
      <color indexed="8"/>
      <name val="Verdana"/>
      <family val="2"/>
    </font>
    <font>
      <b/>
      <sz val="9"/>
      <color indexed="58"/>
      <name val="Verdana"/>
      <family val="2"/>
    </font>
    <font>
      <b/>
      <sz val="9"/>
      <name val="Verdana"/>
      <family val="2"/>
    </font>
    <font>
      <b/>
      <sz val="9"/>
      <color indexed="53"/>
      <name val="Verdana"/>
      <family val="2"/>
    </font>
    <font>
      <b/>
      <sz val="18"/>
      <color indexed="8"/>
      <name val="Calibri"/>
      <family val="2"/>
    </font>
    <font>
      <b/>
      <vertAlign val="superscript"/>
      <sz val="9"/>
      <color indexed="8"/>
      <name val="Verdana"/>
      <family val="2"/>
    </font>
    <font>
      <b/>
      <sz val="10"/>
      <color indexed="8"/>
      <name val="Verdana"/>
      <family val="2"/>
    </font>
    <font>
      <b/>
      <sz val="10"/>
      <color indexed="58"/>
      <name val="Verdana"/>
      <family val="2"/>
    </font>
    <font>
      <b/>
      <sz val="10"/>
      <color indexed="8"/>
      <name val="Calibri"/>
      <family val="2"/>
    </font>
    <font>
      <b/>
      <sz val="11"/>
      <color indexed="8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</fills>
  <borders count="1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47">
    <xf numFmtId="0" fontId="0" fillId="0" borderId="0"/>
    <xf numFmtId="0" fontId="49" fillId="2" borderId="0" applyNumberFormat="0" applyBorder="0" applyAlignment="0" applyProtection="0"/>
    <xf numFmtId="0" fontId="49" fillId="3" borderId="0" applyNumberFormat="0" applyBorder="0" applyAlignment="0" applyProtection="0"/>
    <xf numFmtId="0" fontId="49" fillId="4" borderId="0" applyNumberFormat="0" applyBorder="0" applyAlignment="0" applyProtection="0"/>
    <xf numFmtId="0" fontId="49" fillId="5" borderId="0" applyNumberFormat="0" applyBorder="0" applyAlignment="0" applyProtection="0"/>
    <xf numFmtId="0" fontId="49" fillId="6" borderId="0" applyNumberFormat="0" applyBorder="0" applyAlignment="0" applyProtection="0"/>
    <xf numFmtId="0" fontId="49" fillId="7" borderId="0" applyNumberFormat="0" applyBorder="0" applyAlignment="0" applyProtection="0"/>
    <xf numFmtId="0" fontId="49" fillId="8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5" borderId="0" applyNumberFormat="0" applyBorder="0" applyAlignment="0" applyProtection="0"/>
    <xf numFmtId="0" fontId="49" fillId="8" borderId="0" applyNumberFormat="0" applyBorder="0" applyAlignment="0" applyProtection="0"/>
    <xf numFmtId="0" fontId="49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9" borderId="0" applyNumberFormat="0" applyBorder="0" applyAlignment="0" applyProtection="0"/>
    <xf numFmtId="0" fontId="50" fillId="10" borderId="0" applyNumberFormat="0" applyBorder="0" applyAlignment="0" applyProtection="0"/>
    <xf numFmtId="0" fontId="50" fillId="13" borderId="0" applyNumberFormat="0" applyBorder="0" applyAlignment="0" applyProtection="0"/>
    <xf numFmtId="0" fontId="50" fillId="14" borderId="0" applyNumberFormat="0" applyBorder="0" applyAlignment="0" applyProtection="0"/>
    <xf numFmtId="0" fontId="50" fillId="15" borderId="0" applyNumberFormat="0" applyBorder="0" applyAlignment="0" applyProtection="0"/>
    <xf numFmtId="0" fontId="51" fillId="4" borderId="0" applyNumberFormat="0" applyBorder="0" applyAlignment="0" applyProtection="0"/>
    <xf numFmtId="0" fontId="52" fillId="16" borderId="1" applyNumberFormat="0" applyAlignment="0" applyProtection="0"/>
    <xf numFmtId="0" fontId="53" fillId="17" borderId="2" applyNumberFormat="0" applyAlignment="0" applyProtection="0"/>
    <xf numFmtId="0" fontId="54" fillId="0" borderId="3" applyNumberFormat="0" applyFill="0" applyAlignment="0" applyProtection="0"/>
    <xf numFmtId="0" fontId="55" fillId="0" borderId="0" applyNumberFormat="0" applyFill="0" applyBorder="0" applyAlignment="0" applyProtection="0"/>
    <xf numFmtId="0" fontId="50" fillId="18" borderId="0" applyNumberFormat="0" applyBorder="0" applyAlignment="0" applyProtection="0"/>
    <xf numFmtId="0" fontId="50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13" borderId="0" applyNumberFormat="0" applyBorder="0" applyAlignment="0" applyProtection="0"/>
    <xf numFmtId="0" fontId="50" fillId="14" borderId="0" applyNumberFormat="0" applyBorder="0" applyAlignment="0" applyProtection="0"/>
    <xf numFmtId="0" fontId="50" fillId="21" borderId="0" applyNumberFormat="0" applyBorder="0" applyAlignment="0" applyProtection="0"/>
    <xf numFmtId="0" fontId="56" fillId="7" borderId="1" applyNumberFormat="0" applyAlignment="0" applyProtection="0"/>
    <xf numFmtId="0" fontId="57" fillId="3" borderId="0" applyNumberFormat="0" applyBorder="0" applyAlignment="0" applyProtection="0"/>
    <xf numFmtId="165" fontId="41" fillId="0" borderId="0" applyFont="0" applyFill="0" applyBorder="0" applyAlignment="0" applyProtection="0"/>
    <xf numFmtId="0" fontId="58" fillId="22" borderId="0" applyNumberFormat="0" applyBorder="0" applyAlignment="0" applyProtection="0"/>
    <xf numFmtId="0" fontId="41" fillId="23" borderId="4" applyNumberFormat="0" applyFont="0" applyAlignment="0" applyProtection="0"/>
    <xf numFmtId="0" fontId="59" fillId="16" borderId="5" applyNumberFormat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6" applyNumberFormat="0" applyFill="0" applyAlignment="0" applyProtection="0"/>
    <xf numFmtId="0" fontId="64" fillId="0" borderId="7" applyNumberFormat="0" applyFill="0" applyAlignment="0" applyProtection="0"/>
    <xf numFmtId="0" fontId="55" fillId="0" borderId="8" applyNumberFormat="0" applyFill="0" applyAlignment="0" applyProtection="0"/>
    <xf numFmtId="0" fontId="65" fillId="0" borderId="9" applyNumberFormat="0" applyFill="0" applyAlignment="0" applyProtection="0"/>
    <xf numFmtId="0" fontId="46" fillId="0" borderId="0"/>
    <xf numFmtId="165" fontId="46" fillId="0" borderId="0" applyFont="0" applyFill="0" applyBorder="0" applyAlignment="0" applyProtection="0"/>
    <xf numFmtId="0" fontId="40" fillId="0" borderId="0"/>
    <xf numFmtId="9" fontId="40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49" fillId="0" borderId="0"/>
    <xf numFmtId="9" fontId="49" fillId="0" borderId="0" applyFill="0" applyBorder="0" applyAlignment="0" applyProtection="0"/>
    <xf numFmtId="0" fontId="39" fillId="0" borderId="0"/>
    <xf numFmtId="9" fontId="39" fillId="0" borderId="0" applyFont="0" applyFill="0" applyBorder="0" applyAlignment="0" applyProtection="0"/>
    <xf numFmtId="0" fontId="41" fillId="0" borderId="0"/>
    <xf numFmtId="0" fontId="41" fillId="0" borderId="0"/>
    <xf numFmtId="165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0" fontId="38" fillId="0" borderId="0"/>
    <xf numFmtId="9" fontId="38" fillId="0" borderId="0" applyFont="0" applyFill="0" applyBorder="0" applyAlignment="0" applyProtection="0"/>
    <xf numFmtId="0" fontId="66" fillId="0" borderId="0"/>
    <xf numFmtId="9" fontId="41" fillId="0" borderId="0" applyFill="0" applyBorder="0" applyAlignment="0" applyProtection="0"/>
    <xf numFmtId="0" fontId="37" fillId="0" borderId="0"/>
    <xf numFmtId="9" fontId="37" fillId="0" borderId="0" applyFont="0" applyFill="0" applyBorder="0" applyAlignment="0" applyProtection="0"/>
    <xf numFmtId="0" fontId="36" fillId="0" borderId="0"/>
    <xf numFmtId="0" fontId="35" fillId="0" borderId="0"/>
    <xf numFmtId="9" fontId="35" fillId="0" borderId="0" applyFont="0" applyFill="0" applyBorder="0" applyAlignment="0" applyProtection="0"/>
    <xf numFmtId="0" fontId="34" fillId="0" borderId="0"/>
    <xf numFmtId="9" fontId="34" fillId="0" borderId="0" applyFont="0" applyFill="0" applyBorder="0" applyAlignment="0" applyProtection="0"/>
    <xf numFmtId="0" fontId="33" fillId="0" borderId="0"/>
    <xf numFmtId="0" fontId="32" fillId="0" borderId="0"/>
    <xf numFmtId="9" fontId="32" fillId="0" borderId="0" applyFont="0" applyFill="0" applyBorder="0" applyAlignment="0" applyProtection="0"/>
    <xf numFmtId="0" fontId="31" fillId="0" borderId="0"/>
    <xf numFmtId="0" fontId="30" fillId="0" borderId="0"/>
    <xf numFmtId="9" fontId="30" fillId="0" borderId="0" applyFont="0" applyFill="0" applyBorder="0" applyAlignment="0" applyProtection="0"/>
    <xf numFmtId="0" fontId="29" fillId="0" borderId="0"/>
    <xf numFmtId="44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8" fillId="0" borderId="0"/>
    <xf numFmtId="44" fontId="28" fillId="0" borderId="0" applyFont="0" applyFill="0" applyBorder="0" applyAlignment="0" applyProtection="0"/>
    <xf numFmtId="0" fontId="27" fillId="0" borderId="0"/>
    <xf numFmtId="4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/>
    <xf numFmtId="9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41" fillId="0" borderId="0" applyFont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0" fontId="68" fillId="0" borderId="0"/>
    <xf numFmtId="0" fontId="69" fillId="0" borderId="0"/>
    <xf numFmtId="9" fontId="68" fillId="0" borderId="0" applyBorder="0" applyProtection="0"/>
    <xf numFmtId="0" fontId="70" fillId="0" borderId="0"/>
    <xf numFmtId="44" fontId="70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166" fontId="68" fillId="0" borderId="0" applyBorder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5" fontId="71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166" fontId="41" fillId="0" borderId="0" applyBorder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5">
    <xf numFmtId="0" fontId="0" fillId="0" borderId="0" xfId="0"/>
    <xf numFmtId="0" fontId="45" fillId="0" borderId="0" xfId="0" applyFont="1"/>
    <xf numFmtId="0" fontId="46" fillId="0" borderId="0" xfId="0" applyFont="1"/>
    <xf numFmtId="1" fontId="47" fillId="24" borderId="11" xfId="32" applyNumberFormat="1" applyFont="1" applyFill="1" applyBorder="1" applyAlignment="1">
      <alignment horizontal="center" vertical="center"/>
    </xf>
    <xf numFmtId="0" fontId="42" fillId="24" borderId="13" xfId="0" applyFont="1" applyFill="1" applyBorder="1"/>
    <xf numFmtId="1" fontId="47" fillId="24" borderId="14" xfId="32" applyNumberFormat="1" applyFont="1" applyFill="1" applyBorder="1" applyAlignment="1">
      <alignment horizontal="center" vertical="center"/>
    </xf>
    <xf numFmtId="0" fontId="47" fillId="24" borderId="15" xfId="0" applyFont="1" applyFill="1" applyBorder="1" applyAlignment="1">
      <alignment horizontal="center" vertical="center" wrapText="1"/>
    </xf>
    <xf numFmtId="0" fontId="45" fillId="0" borderId="0" xfId="0" applyFont="1" applyBorder="1"/>
    <xf numFmtId="0" fontId="48" fillId="0" borderId="16" xfId="0" applyFont="1" applyBorder="1" applyAlignment="1"/>
    <xf numFmtId="0" fontId="48" fillId="0" borderId="11" xfId="0" applyFont="1" applyBorder="1"/>
    <xf numFmtId="0" fontId="48" fillId="0" borderId="0" xfId="0" applyFont="1"/>
    <xf numFmtId="0" fontId="48" fillId="0" borderId="16" xfId="0" applyFont="1" applyFill="1" applyBorder="1" applyAlignment="1"/>
    <xf numFmtId="0" fontId="48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48" fillId="26" borderId="14" xfId="0" applyFont="1" applyFill="1" applyBorder="1"/>
    <xf numFmtId="1" fontId="48" fillId="26" borderId="14" xfId="0" applyNumberFormat="1" applyFont="1" applyFill="1" applyBorder="1"/>
    <xf numFmtId="0" fontId="46" fillId="26" borderId="14" xfId="0" applyFont="1" applyFill="1" applyBorder="1"/>
    <xf numFmtId="0" fontId="46" fillId="26" borderId="15" xfId="0" applyFont="1" applyFill="1" applyBorder="1"/>
    <xf numFmtId="0" fontId="48" fillId="0" borderId="23" xfId="0" applyFont="1" applyBorder="1"/>
    <xf numFmtId="0" fontId="48" fillId="0" borderId="24" xfId="0" applyFont="1" applyBorder="1"/>
    <xf numFmtId="0" fontId="48" fillId="26" borderId="25" xfId="0" applyFont="1" applyFill="1" applyBorder="1"/>
    <xf numFmtId="0" fontId="48" fillId="0" borderId="11" xfId="0" applyFont="1" applyFill="1" applyBorder="1"/>
    <xf numFmtId="0" fontId="48" fillId="0" borderId="19" xfId="0" applyFont="1" applyBorder="1"/>
    <xf numFmtId="0" fontId="48" fillId="0" borderId="26" xfId="0" applyFont="1" applyBorder="1"/>
    <xf numFmtId="0" fontId="45" fillId="0" borderId="0" xfId="0" applyFont="1" applyBorder="1" applyAlignment="1"/>
    <xf numFmtId="0" fontId="45" fillId="0" borderId="30" xfId="0" applyFont="1" applyBorder="1"/>
    <xf numFmtId="0" fontId="43" fillId="0" borderId="0" xfId="0" applyFont="1" applyBorder="1" applyAlignment="1">
      <alignment horizontal="center"/>
    </xf>
    <xf numFmtId="0" fontId="43" fillId="0" borderId="29" xfId="0" applyFont="1" applyBorder="1" applyAlignment="1">
      <alignment vertical="center"/>
    </xf>
    <xf numFmtId="0" fontId="48" fillId="0" borderId="16" xfId="0" applyFont="1" applyBorder="1"/>
    <xf numFmtId="0" fontId="48" fillId="0" borderId="32" xfId="0" applyFont="1" applyBorder="1" applyAlignment="1"/>
    <xf numFmtId="0" fontId="48" fillId="0" borderId="28" xfId="0" applyFont="1" applyBorder="1"/>
    <xf numFmtId="0" fontId="48" fillId="0" borderId="33" xfId="0" applyFont="1" applyBorder="1"/>
    <xf numFmtId="0" fontId="48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46" fillId="26" borderId="22" xfId="0" applyFont="1" applyFill="1" applyBorder="1"/>
    <xf numFmtId="0" fontId="42" fillId="25" borderId="35" xfId="0" applyFont="1" applyFill="1" applyBorder="1"/>
    <xf numFmtId="0" fontId="42" fillId="25" borderId="36" xfId="0" applyFont="1" applyFill="1" applyBorder="1"/>
    <xf numFmtId="0" fontId="46" fillId="26" borderId="25" xfId="0" applyFont="1" applyFill="1" applyBorder="1"/>
    <xf numFmtId="0" fontId="47" fillId="25" borderId="39" xfId="0" applyFont="1" applyFill="1" applyBorder="1" applyAlignment="1"/>
    <xf numFmtId="0" fontId="48" fillId="25" borderId="35" xfId="0" applyFont="1" applyFill="1" applyBorder="1"/>
    <xf numFmtId="0" fontId="47" fillId="25" borderId="40" xfId="0" applyFont="1" applyFill="1" applyBorder="1"/>
    <xf numFmtId="0" fontId="48" fillId="25" borderId="41" xfId="0" applyFont="1" applyFill="1" applyBorder="1"/>
    <xf numFmtId="0" fontId="48" fillId="25" borderId="37" xfId="0" applyFont="1" applyFill="1" applyBorder="1"/>
    <xf numFmtId="0" fontId="48" fillId="0" borderId="32" xfId="0" applyFont="1" applyBorder="1"/>
    <xf numFmtId="0" fontId="48" fillId="0" borderId="18" xfId="0" applyFont="1" applyBorder="1"/>
    <xf numFmtId="0" fontId="48" fillId="0" borderId="12" xfId="0" applyFont="1" applyFill="1" applyBorder="1"/>
    <xf numFmtId="0" fontId="48" fillId="0" borderId="12" xfId="0" applyFont="1" applyBorder="1"/>
    <xf numFmtId="0" fontId="48" fillId="0" borderId="20" xfId="0" applyFont="1" applyBorder="1"/>
    <xf numFmtId="0" fontId="47" fillId="25" borderId="39" xfId="0" applyFont="1" applyFill="1" applyBorder="1"/>
    <xf numFmtId="0" fontId="48" fillId="0" borderId="32" xfId="0" applyFont="1" applyFill="1" applyBorder="1"/>
    <xf numFmtId="3" fontId="48" fillId="26" borderId="28" xfId="0" applyNumberFormat="1" applyFont="1" applyFill="1" applyBorder="1"/>
    <xf numFmtId="3" fontId="48" fillId="0" borderId="28" xfId="0" applyNumberFormat="1" applyFont="1" applyFill="1" applyBorder="1"/>
    <xf numFmtId="3" fontId="48" fillId="26" borderId="24" xfId="0" applyNumberFormat="1" applyFont="1" applyFill="1" applyBorder="1"/>
    <xf numFmtId="3" fontId="48" fillId="0" borderId="24" xfId="0" applyNumberFormat="1" applyFont="1" applyFill="1" applyBorder="1"/>
    <xf numFmtId="4" fontId="46" fillId="0" borderId="0" xfId="0" applyNumberFormat="1" applyFont="1"/>
    <xf numFmtId="0" fontId="47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43" fillId="0" borderId="0" xfId="0" applyFont="1" applyBorder="1" applyAlignment="1"/>
    <xf numFmtId="0" fontId="47" fillId="24" borderId="10" xfId="0" applyFont="1" applyFill="1" applyBorder="1" applyAlignment="1">
      <alignment horizontal="center" vertical="center" wrapText="1"/>
    </xf>
    <xf numFmtId="0" fontId="47" fillId="24" borderId="11" xfId="0" applyFont="1" applyFill="1" applyBorder="1" applyAlignment="1">
      <alignment horizontal="center" vertical="center" wrapText="1"/>
    </xf>
    <xf numFmtId="0" fontId="47" fillId="24" borderId="12" xfId="0" applyFont="1" applyFill="1" applyBorder="1" applyAlignment="1">
      <alignment horizontal="center" vertical="center" wrapText="1"/>
    </xf>
    <xf numFmtId="1" fontId="47" fillId="24" borderId="48" xfId="32" applyNumberFormat="1" applyFont="1" applyFill="1" applyBorder="1" applyAlignment="1">
      <alignment horizontal="center" vertical="center"/>
    </xf>
    <xf numFmtId="0" fontId="47" fillId="24" borderId="49" xfId="0" applyFont="1" applyFill="1" applyBorder="1" applyAlignment="1">
      <alignment horizontal="center"/>
    </xf>
    <xf numFmtId="0" fontId="48" fillId="0" borderId="50" xfId="0" applyFont="1" applyFill="1" applyBorder="1"/>
    <xf numFmtId="1" fontId="48" fillId="0" borderId="48" xfId="0" applyNumberFormat="1" applyFont="1" applyFill="1" applyBorder="1"/>
    <xf numFmtId="0" fontId="48" fillId="0" borderId="48" xfId="0" applyFont="1" applyFill="1" applyBorder="1"/>
    <xf numFmtId="0" fontId="48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46" fillId="0" borderId="48" xfId="0" applyFont="1" applyFill="1" applyBorder="1"/>
    <xf numFmtId="3" fontId="46" fillId="0" borderId="48" xfId="0" applyNumberFormat="1" applyFont="1" applyFill="1" applyBorder="1"/>
    <xf numFmtId="0" fontId="46" fillId="0" borderId="52" xfId="0" applyFont="1" applyFill="1" applyBorder="1"/>
    <xf numFmtId="3" fontId="46" fillId="0" borderId="50" xfId="0" applyNumberFormat="1" applyFont="1" applyFill="1" applyBorder="1"/>
    <xf numFmtId="3" fontId="46" fillId="0" borderId="51" xfId="0" applyNumberFormat="1" applyFont="1" applyFill="1" applyBorder="1"/>
    <xf numFmtId="0" fontId="48" fillId="25" borderId="36" xfId="0" applyFont="1" applyFill="1" applyBorder="1"/>
    <xf numFmtId="3" fontId="48" fillId="0" borderId="14" xfId="0" applyNumberFormat="1" applyFont="1" applyFill="1" applyBorder="1"/>
    <xf numFmtId="3" fontId="48" fillId="0" borderId="22" xfId="0" applyNumberFormat="1" applyFont="1" applyFill="1" applyBorder="1"/>
    <xf numFmtId="3" fontId="48" fillId="0" borderId="25" xfId="0" applyNumberFormat="1" applyFont="1" applyFill="1" applyBorder="1"/>
    <xf numFmtId="3" fontId="48" fillId="26" borderId="34" xfId="0" applyNumberFormat="1" applyFont="1" applyFill="1" applyBorder="1"/>
    <xf numFmtId="3" fontId="48" fillId="26" borderId="11" xfId="0" applyNumberFormat="1" applyFont="1" applyFill="1" applyBorder="1"/>
    <xf numFmtId="3" fontId="48" fillId="26" borderId="27" xfId="0" applyNumberFormat="1" applyFont="1" applyFill="1" applyBorder="1"/>
    <xf numFmtId="3" fontId="48" fillId="0" borderId="11" xfId="0" applyNumberFormat="1" applyFont="1" applyFill="1" applyBorder="1"/>
    <xf numFmtId="3" fontId="48" fillId="26" borderId="31" xfId="0" applyNumberFormat="1" applyFont="1" applyFill="1" applyBorder="1"/>
    <xf numFmtId="3" fontId="48" fillId="25" borderId="41" xfId="0" applyNumberFormat="1" applyFont="1" applyFill="1" applyBorder="1"/>
    <xf numFmtId="3" fontId="48" fillId="25" borderId="42" xfId="0" applyNumberFormat="1" applyFont="1" applyFill="1" applyBorder="1"/>
    <xf numFmtId="3" fontId="47" fillId="25" borderId="42" xfId="0" applyNumberFormat="1" applyFont="1" applyFill="1" applyBorder="1"/>
    <xf numFmtId="3" fontId="47" fillId="25" borderId="41" xfId="0" applyNumberFormat="1" applyFont="1" applyFill="1" applyBorder="1"/>
    <xf numFmtId="3" fontId="48" fillId="25" borderId="38" xfId="0" applyNumberFormat="1" applyFont="1" applyFill="1" applyBorder="1"/>
    <xf numFmtId="3" fontId="48" fillId="0" borderId="34" xfId="0" applyNumberFormat="1" applyFont="1" applyBorder="1"/>
    <xf numFmtId="3" fontId="47" fillId="25" borderId="34" xfId="0" applyNumberFormat="1" applyFont="1" applyFill="1" applyBorder="1"/>
    <xf numFmtId="3" fontId="47" fillId="25" borderId="28" xfId="0" applyNumberFormat="1" applyFont="1" applyFill="1" applyBorder="1"/>
    <xf numFmtId="3" fontId="48" fillId="25" borderId="22" xfId="0" applyNumberFormat="1" applyFont="1" applyFill="1" applyBorder="1"/>
    <xf numFmtId="3" fontId="48" fillId="0" borderId="27" xfId="0" applyNumberFormat="1" applyFont="1" applyBorder="1"/>
    <xf numFmtId="3" fontId="47" fillId="25" borderId="27" xfId="0" applyNumberFormat="1" applyFont="1" applyFill="1" applyBorder="1"/>
    <xf numFmtId="3" fontId="47" fillId="25" borderId="11" xfId="0" applyNumberFormat="1" applyFont="1" applyFill="1" applyBorder="1"/>
    <xf numFmtId="3" fontId="48" fillId="25" borderId="14" xfId="0" applyNumberFormat="1" applyFont="1" applyFill="1" applyBorder="1"/>
    <xf numFmtId="3" fontId="48" fillId="26" borderId="12" xfId="0" applyNumberFormat="1" applyFont="1" applyFill="1" applyBorder="1"/>
    <xf numFmtId="3" fontId="48" fillId="0" borderId="12" xfId="0" applyNumberFormat="1" applyFont="1" applyFill="1" applyBorder="1"/>
    <xf numFmtId="3" fontId="48" fillId="0" borderId="15" xfId="0" applyNumberFormat="1" applyFont="1" applyFill="1" applyBorder="1"/>
    <xf numFmtId="3" fontId="48" fillId="25" borderId="35" xfId="0" applyNumberFormat="1" applyFont="1" applyFill="1" applyBorder="1"/>
    <xf numFmtId="3" fontId="47" fillId="25" borderId="35" xfId="0" applyNumberFormat="1" applyFont="1" applyFill="1" applyBorder="1"/>
    <xf numFmtId="3" fontId="47" fillId="25" borderId="36" xfId="0" applyNumberFormat="1" applyFont="1" applyFill="1" applyBorder="1"/>
    <xf numFmtId="0" fontId="48" fillId="26" borderId="33" xfId="0" applyFont="1" applyFill="1" applyBorder="1"/>
    <xf numFmtId="1" fontId="48" fillId="26" borderId="19" xfId="0" applyNumberFormat="1" applyFont="1" applyFill="1" applyBorder="1"/>
    <xf numFmtId="0" fontId="48" fillId="26" borderId="19" xfId="0" applyFont="1" applyFill="1" applyBorder="1"/>
    <xf numFmtId="0" fontId="48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46" fillId="26" borderId="19" xfId="0" applyFont="1" applyFill="1" applyBorder="1"/>
    <xf numFmtId="0" fontId="46" fillId="26" borderId="20" xfId="0" applyFont="1" applyFill="1" applyBorder="1"/>
    <xf numFmtId="0" fontId="46" fillId="26" borderId="33" xfId="0" applyFont="1" applyFill="1" applyBorder="1"/>
    <xf numFmtId="0" fontId="46" fillId="26" borderId="26" xfId="0" applyFont="1" applyFill="1" applyBorder="1"/>
    <xf numFmtId="3" fontId="48" fillId="0" borderId="0" xfId="0" applyNumberFormat="1" applyFont="1"/>
    <xf numFmtId="3" fontId="48" fillId="26" borderId="28" xfId="0" applyNumberFormat="1" applyFont="1" applyFill="1" applyBorder="1" applyAlignment="1"/>
    <xf numFmtId="3" fontId="48" fillId="26" borderId="27" xfId="0" applyNumberFormat="1" applyFont="1" applyFill="1" applyBorder="1" applyAlignment="1"/>
    <xf numFmtId="3" fontId="48" fillId="26" borderId="11" xfId="0" applyNumberFormat="1" applyFont="1" applyFill="1" applyBorder="1" applyAlignment="1"/>
    <xf numFmtId="3" fontId="48" fillId="0" borderId="11" xfId="0" applyNumberFormat="1" applyFont="1" applyFill="1" applyBorder="1" applyAlignment="1"/>
    <xf numFmtId="3" fontId="48" fillId="0" borderId="14" xfId="0" applyNumberFormat="1" applyFont="1" applyFill="1" applyBorder="1" applyAlignment="1"/>
    <xf numFmtId="0" fontId="46" fillId="26" borderId="0" xfId="0" applyFont="1" applyFill="1" applyBorder="1"/>
    <xf numFmtId="3" fontId="46" fillId="0" borderId="0" xfId="0" applyNumberFormat="1" applyFont="1" applyFill="1" applyBorder="1"/>
    <xf numFmtId="0" fontId="46" fillId="26" borderId="30" xfId="0" applyFont="1" applyFill="1" applyBorder="1"/>
    <xf numFmtId="3" fontId="48" fillId="27" borderId="11" xfId="0" applyNumberFormat="1" applyFont="1" applyFill="1" applyBorder="1"/>
    <xf numFmtId="0" fontId="48" fillId="0" borderId="16" xfId="0" applyFont="1" applyFill="1" applyBorder="1"/>
    <xf numFmtId="3" fontId="48" fillId="0" borderId="0" xfId="0" applyNumberFormat="1" applyFont="1" applyBorder="1"/>
    <xf numFmtId="0" fontId="43" fillId="0" borderId="0" xfId="0" applyFont="1" applyBorder="1" applyAlignment="1"/>
    <xf numFmtId="0" fontId="47" fillId="24" borderId="10" xfId="0" applyFont="1" applyFill="1" applyBorder="1" applyAlignment="1">
      <alignment horizontal="center" vertical="center" wrapText="1"/>
    </xf>
    <xf numFmtId="0" fontId="47" fillId="24" borderId="11" xfId="0" applyFont="1" applyFill="1" applyBorder="1" applyAlignment="1">
      <alignment horizontal="center" vertical="center" wrapText="1"/>
    </xf>
    <xf numFmtId="0" fontId="47" fillId="24" borderId="12" xfId="0" applyFont="1" applyFill="1" applyBorder="1" applyAlignment="1">
      <alignment horizontal="center" vertical="center" wrapText="1"/>
    </xf>
    <xf numFmtId="1" fontId="47" fillId="24" borderId="48" xfId="32" applyNumberFormat="1" applyFont="1" applyFill="1" applyBorder="1" applyAlignment="1">
      <alignment horizontal="center" vertical="center"/>
    </xf>
    <xf numFmtId="0" fontId="72" fillId="0" borderId="0" xfId="0" applyFont="1" applyAlignment="1">
      <alignment horizontal="left" vertical="center"/>
    </xf>
    <xf numFmtId="0" fontId="73" fillId="0" borderId="0" xfId="0" applyFont="1"/>
    <xf numFmtId="0" fontId="73" fillId="0" borderId="0" xfId="0" applyFont="1" applyAlignment="1"/>
    <xf numFmtId="0" fontId="74" fillId="0" borderId="0" xfId="0" applyFont="1" applyAlignment="1">
      <alignment vertical="center"/>
    </xf>
    <xf numFmtId="0" fontId="75" fillId="0" borderId="0" xfId="0" applyFont="1" applyAlignment="1"/>
    <xf numFmtId="0" fontId="76" fillId="0" borderId="0" xfId="0" applyFont="1" applyAlignment="1"/>
    <xf numFmtId="0" fontId="76" fillId="0" borderId="0" xfId="0" applyFont="1"/>
    <xf numFmtId="0" fontId="75" fillId="24" borderId="43" xfId="0" applyFont="1" applyFill="1" applyBorder="1" applyAlignment="1">
      <alignment horizontal="center" vertical="center" wrapText="1"/>
    </xf>
    <xf numFmtId="0" fontId="75" fillId="24" borderId="58" xfId="0" applyFont="1" applyFill="1" applyBorder="1" applyAlignment="1">
      <alignment horizontal="center" vertical="center" wrapText="1"/>
    </xf>
    <xf numFmtId="0" fontId="75" fillId="24" borderId="38" xfId="0" applyFont="1" applyFill="1" applyBorder="1" applyAlignment="1">
      <alignment horizontal="center" vertical="center" wrapText="1"/>
    </xf>
    <xf numFmtId="0" fontId="77" fillId="0" borderId="32" xfId="0" applyFont="1" applyBorder="1" applyAlignment="1"/>
    <xf numFmtId="0" fontId="77" fillId="0" borderId="28" xfId="0" applyFont="1" applyBorder="1" applyAlignment="1">
      <alignment horizontal="center"/>
    </xf>
    <xf numFmtId="1" fontId="77" fillId="0" borderId="28" xfId="0" applyNumberFormat="1" applyFont="1" applyBorder="1"/>
    <xf numFmtId="1" fontId="77" fillId="26" borderId="28" xfId="0" applyNumberFormat="1" applyFont="1" applyFill="1" applyBorder="1"/>
    <xf numFmtId="1" fontId="77" fillId="0" borderId="22" xfId="0" applyNumberFormat="1" applyFont="1" applyFill="1" applyBorder="1"/>
    <xf numFmtId="0" fontId="78" fillId="0" borderId="0" xfId="0" applyFont="1"/>
    <xf numFmtId="0" fontId="77" fillId="0" borderId="16" xfId="0" applyFont="1" applyBorder="1" applyAlignment="1"/>
    <xf numFmtId="0" fontId="77" fillId="0" borderId="11" xfId="0" applyFont="1" applyBorder="1" applyAlignment="1">
      <alignment horizontal="center"/>
    </xf>
    <xf numFmtId="1" fontId="77" fillId="0" borderId="11" xfId="0" applyNumberFormat="1" applyFont="1" applyBorder="1"/>
    <xf numFmtId="1" fontId="77" fillId="26" borderId="11" xfId="0" applyNumberFormat="1" applyFont="1" applyFill="1" applyBorder="1"/>
    <xf numFmtId="1" fontId="77" fillId="0" borderId="14" xfId="0" applyNumberFormat="1" applyFont="1" applyFill="1" applyBorder="1"/>
    <xf numFmtId="0" fontId="77" fillId="0" borderId="16" xfId="0" applyFont="1" applyFill="1" applyBorder="1" applyAlignment="1"/>
    <xf numFmtId="1" fontId="79" fillId="0" borderId="11" xfId="0" applyNumberFormat="1" applyFont="1" applyBorder="1"/>
    <xf numFmtId="1" fontId="79" fillId="28" borderId="11" xfId="0" applyNumberFormat="1" applyFont="1" applyFill="1" applyBorder="1"/>
    <xf numFmtId="0" fontId="43" fillId="0" borderId="0" xfId="0" applyFont="1" applyBorder="1" applyAlignment="1">
      <alignment horizontal="left" wrapText="1"/>
    </xf>
    <xf numFmtId="0" fontId="41" fillId="0" borderId="50" xfId="0" applyFont="1" applyFill="1" applyBorder="1"/>
    <xf numFmtId="0" fontId="41" fillId="26" borderId="22" xfId="0" applyFont="1" applyFill="1" applyBorder="1"/>
    <xf numFmtId="0" fontId="41" fillId="26" borderId="33" xfId="0" applyFont="1" applyFill="1" applyBorder="1"/>
    <xf numFmtId="3" fontId="41" fillId="0" borderId="0" xfId="0" applyNumberFormat="1" applyFont="1"/>
    <xf numFmtId="0" fontId="41" fillId="0" borderId="0" xfId="0" applyFont="1"/>
    <xf numFmtId="0" fontId="48" fillId="0" borderId="59" xfId="0" applyFont="1" applyFill="1" applyBorder="1"/>
    <xf numFmtId="0" fontId="48" fillId="0" borderId="60" xfId="0" applyFont="1" applyBorder="1"/>
    <xf numFmtId="0" fontId="48" fillId="0" borderId="61" xfId="0" applyFont="1" applyBorder="1"/>
    <xf numFmtId="3" fontId="48" fillId="26" borderId="60" xfId="0" applyNumberFormat="1" applyFont="1" applyFill="1" applyBorder="1"/>
    <xf numFmtId="3" fontId="48" fillId="26" borderId="62" xfId="0" applyNumberFormat="1" applyFont="1" applyFill="1" applyBorder="1"/>
    <xf numFmtId="3" fontId="48" fillId="0" borderId="60" xfId="0" applyNumberFormat="1" applyFont="1" applyFill="1" applyBorder="1"/>
    <xf numFmtId="3" fontId="48" fillId="0" borderId="63" xfId="0" applyNumberFormat="1" applyFont="1" applyFill="1" applyBorder="1"/>
    <xf numFmtId="0" fontId="41" fillId="0" borderId="46" xfId="0" applyFont="1" applyFill="1" applyBorder="1"/>
    <xf numFmtId="0" fontId="41" fillId="26" borderId="64" xfId="0" applyFont="1" applyFill="1" applyBorder="1"/>
    <xf numFmtId="0" fontId="41" fillId="26" borderId="65" xfId="0" applyFont="1" applyFill="1" applyBorder="1"/>
    <xf numFmtId="0" fontId="80" fillId="0" borderId="0" xfId="0" applyFont="1"/>
    <xf numFmtId="0" fontId="81" fillId="0" borderId="0" xfId="53" applyFont="1" applyAlignment="1">
      <alignment horizontal="left" vertical="center"/>
    </xf>
    <xf numFmtId="0" fontId="42" fillId="0" borderId="0" xfId="53" applyFont="1" applyAlignment="1">
      <alignment horizontal="center" vertical="center"/>
    </xf>
    <xf numFmtId="0" fontId="43" fillId="0" borderId="0" xfId="53" applyFont="1" applyAlignment="1">
      <alignment horizontal="left" vertical="center"/>
    </xf>
    <xf numFmtId="0" fontId="45" fillId="0" borderId="0" xfId="53" applyFont="1" applyAlignment="1">
      <alignment horizontal="center" vertical="center"/>
    </xf>
    <xf numFmtId="0" fontId="43" fillId="0" borderId="0" xfId="53" applyFont="1" applyBorder="1" applyAlignment="1">
      <alignment horizontal="left" vertical="center"/>
    </xf>
    <xf numFmtId="0" fontId="47" fillId="24" borderId="11" xfId="53" applyFont="1" applyFill="1" applyBorder="1" applyAlignment="1">
      <alignment horizontal="center" vertical="center"/>
    </xf>
    <xf numFmtId="0" fontId="47" fillId="24" borderId="19" xfId="53" applyFont="1" applyFill="1" applyBorder="1" applyAlignment="1">
      <alignment horizontal="center" vertical="center" wrapText="1"/>
    </xf>
    <xf numFmtId="1" fontId="47" fillId="24" borderId="66" xfId="54" applyNumberFormat="1" applyFont="1" applyFill="1" applyBorder="1" applyAlignment="1">
      <alignment horizontal="center" vertical="center"/>
    </xf>
    <xf numFmtId="1" fontId="47" fillId="24" borderId="67" xfId="54" applyNumberFormat="1" applyFont="1" applyFill="1" applyBorder="1" applyAlignment="1">
      <alignment horizontal="center" vertical="center"/>
    </xf>
    <xf numFmtId="0" fontId="47" fillId="24" borderId="20" xfId="53" applyFont="1" applyFill="1" applyBorder="1" applyAlignment="1">
      <alignment horizontal="center" vertical="center" wrapText="1"/>
    </xf>
    <xf numFmtId="0" fontId="47" fillId="24" borderId="68" xfId="53" applyFont="1" applyFill="1" applyBorder="1" applyAlignment="1">
      <alignment horizontal="center" vertical="center" wrapText="1"/>
    </xf>
    <xf numFmtId="0" fontId="47" fillId="24" borderId="39" xfId="53" applyFont="1" applyFill="1" applyBorder="1" applyAlignment="1">
      <alignment horizontal="center" vertical="center" wrapText="1"/>
    </xf>
    <xf numFmtId="0" fontId="47" fillId="24" borderId="71" xfId="53" applyFont="1" applyFill="1" applyBorder="1" applyAlignment="1">
      <alignment horizontal="center" vertical="center" wrapText="1"/>
    </xf>
    <xf numFmtId="0" fontId="48" fillId="0" borderId="16" xfId="53" applyFont="1" applyBorder="1" applyAlignment="1">
      <alignment horizontal="left" vertical="center"/>
    </xf>
    <xf numFmtId="0" fontId="48" fillId="0" borderId="11" xfId="53" applyFont="1" applyBorder="1" applyAlignment="1">
      <alignment horizontal="center" vertical="center"/>
    </xf>
    <xf numFmtId="0" fontId="48" fillId="0" borderId="11" xfId="53" quotePrefix="1" applyFont="1" applyBorder="1" applyAlignment="1">
      <alignment horizontal="center" vertical="center" wrapText="1"/>
    </xf>
    <xf numFmtId="0" fontId="48" fillId="0" borderId="11" xfId="53" applyFont="1" applyBorder="1" applyAlignment="1">
      <alignment horizontal="center" vertical="center" wrapText="1"/>
    </xf>
    <xf numFmtId="0" fontId="48" fillId="0" borderId="19" xfId="53" applyFont="1" applyBorder="1" applyAlignment="1">
      <alignment horizontal="center" vertical="center" wrapText="1"/>
    </xf>
    <xf numFmtId="0" fontId="48" fillId="0" borderId="72" xfId="53" applyFont="1" applyBorder="1" applyAlignment="1">
      <alignment horizontal="center" vertical="center"/>
    </xf>
    <xf numFmtId="0" fontId="48" fillId="0" borderId="73" xfId="53" applyFont="1" applyBorder="1" applyAlignment="1">
      <alignment horizontal="center" vertical="center"/>
    </xf>
    <xf numFmtId="0" fontId="48" fillId="0" borderId="74" xfId="53" applyFont="1" applyBorder="1" applyAlignment="1">
      <alignment horizontal="center" vertical="center"/>
    </xf>
    <xf numFmtId="0" fontId="48" fillId="27" borderId="76" xfId="53" quotePrefix="1" applyFont="1" applyFill="1" applyBorder="1" applyAlignment="1">
      <alignment horizontal="right" vertical="center" wrapText="1"/>
    </xf>
    <xf numFmtId="0" fontId="48" fillId="26" borderId="73" xfId="53" applyFont="1" applyFill="1" applyBorder="1" applyAlignment="1">
      <alignment horizontal="right" vertical="center" wrapText="1"/>
    </xf>
    <xf numFmtId="0" fontId="48" fillId="27" borderId="77" xfId="53" quotePrefix="1" applyFont="1" applyFill="1" applyBorder="1" applyAlignment="1">
      <alignment horizontal="right" vertical="center" wrapText="1"/>
    </xf>
    <xf numFmtId="0" fontId="48" fillId="0" borderId="19" xfId="53" applyFont="1" applyBorder="1" applyAlignment="1">
      <alignment horizontal="center" vertical="center"/>
    </xf>
    <xf numFmtId="0" fontId="48" fillId="0" borderId="78" xfId="53" applyFont="1" applyBorder="1" applyAlignment="1">
      <alignment horizontal="center" vertical="center"/>
    </xf>
    <xf numFmtId="0" fontId="48" fillId="0" borderId="79" xfId="53" applyFont="1" applyBorder="1" applyAlignment="1">
      <alignment horizontal="center" vertical="center"/>
    </xf>
    <xf numFmtId="0" fontId="48" fillId="27" borderId="17" xfId="53" applyFont="1" applyFill="1" applyBorder="1" applyAlignment="1">
      <alignment horizontal="right" vertical="center"/>
    </xf>
    <xf numFmtId="0" fontId="48" fillId="26" borderId="79" xfId="53" applyFont="1" applyFill="1" applyBorder="1" applyAlignment="1">
      <alignment horizontal="right" vertical="center"/>
    </xf>
    <xf numFmtId="0" fontId="48" fillId="27" borderId="80" xfId="53" applyFont="1" applyFill="1" applyBorder="1" applyAlignment="1">
      <alignment horizontal="right" vertical="center"/>
    </xf>
    <xf numFmtId="0" fontId="48" fillId="0" borderId="19" xfId="53" quotePrefix="1" applyFont="1" applyBorder="1" applyAlignment="1">
      <alignment horizontal="center" vertical="center" wrapText="1"/>
    </xf>
    <xf numFmtId="0" fontId="48" fillId="0" borderId="78" xfId="53" quotePrefix="1" applyFont="1" applyBorder="1" applyAlignment="1">
      <alignment horizontal="center" vertical="center" wrapText="1"/>
    </xf>
    <xf numFmtId="0" fontId="48" fillId="0" borderId="79" xfId="53" quotePrefix="1" applyFont="1" applyBorder="1" applyAlignment="1">
      <alignment horizontal="center" vertical="center" wrapText="1"/>
    </xf>
    <xf numFmtId="0" fontId="48" fillId="27" borderId="17" xfId="53" quotePrefix="1" applyFont="1" applyFill="1" applyBorder="1" applyAlignment="1">
      <alignment horizontal="right" vertical="center" wrapText="1"/>
    </xf>
    <xf numFmtId="0" fontId="48" fillId="26" borderId="79" xfId="53" quotePrefix="1" applyFont="1" applyFill="1" applyBorder="1" applyAlignment="1">
      <alignment horizontal="right" vertical="center" wrapText="1"/>
    </xf>
    <xf numFmtId="0" fontId="48" fillId="27" borderId="80" xfId="53" quotePrefix="1" applyFont="1" applyFill="1" applyBorder="1" applyAlignment="1">
      <alignment horizontal="right" vertical="center" wrapText="1"/>
    </xf>
    <xf numFmtId="0" fontId="48" fillId="27" borderId="17" xfId="53" applyFont="1" applyFill="1" applyBorder="1" applyAlignment="1">
      <alignment horizontal="right" vertical="center" wrapText="1"/>
    </xf>
    <xf numFmtId="0" fontId="48" fillId="26" borderId="79" xfId="53" applyFont="1" applyFill="1" applyBorder="1" applyAlignment="1">
      <alignment horizontal="right" vertical="center" wrapText="1"/>
    </xf>
    <xf numFmtId="0" fontId="48" fillId="27" borderId="80" xfId="53" applyFont="1" applyFill="1" applyBorder="1" applyAlignment="1">
      <alignment horizontal="right" vertical="center" wrapText="1"/>
    </xf>
    <xf numFmtId="0" fontId="48" fillId="0" borderId="81" xfId="53" quotePrefix="1" applyFont="1" applyBorder="1" applyAlignment="1">
      <alignment horizontal="center" vertical="center" wrapText="1"/>
    </xf>
    <xf numFmtId="0" fontId="48" fillId="26" borderId="48" xfId="53" quotePrefix="1" applyFont="1" applyFill="1" applyBorder="1" applyAlignment="1">
      <alignment horizontal="right" vertical="center" wrapText="1"/>
    </xf>
    <xf numFmtId="3" fontId="48" fillId="0" borderId="11" xfId="55" quotePrefix="1" applyNumberFormat="1" applyFont="1" applyBorder="1" applyAlignment="1">
      <alignment horizontal="right" vertical="center" wrapText="1"/>
    </xf>
    <xf numFmtId="3" fontId="48" fillId="0" borderId="11" xfId="55" applyNumberFormat="1" applyFont="1" applyBorder="1" applyAlignment="1">
      <alignment horizontal="right" vertical="center"/>
    </xf>
    <xf numFmtId="3" fontId="48" fillId="0" borderId="19" xfId="55" applyNumberFormat="1" applyFont="1" applyBorder="1" applyAlignment="1">
      <alignment horizontal="right" vertical="center"/>
    </xf>
    <xf numFmtId="3" fontId="48" fillId="0" borderId="11" xfId="53" quotePrefix="1" applyNumberFormat="1" applyFont="1" applyBorder="1" applyAlignment="1">
      <alignment horizontal="right" vertical="center" wrapText="1"/>
    </xf>
    <xf numFmtId="3" fontId="48" fillId="0" borderId="11" xfId="53" applyNumberFormat="1" applyFont="1" applyBorder="1" applyAlignment="1">
      <alignment horizontal="right" vertical="center"/>
    </xf>
    <xf numFmtId="3" fontId="48" fillId="0" borderId="19" xfId="53" applyNumberFormat="1" applyFont="1" applyBorder="1" applyAlignment="1">
      <alignment horizontal="right" vertical="center"/>
    </xf>
    <xf numFmtId="168" fontId="48" fillId="0" borderId="19" xfId="53" quotePrefix="1" applyNumberFormat="1" applyFont="1" applyBorder="1" applyAlignment="1">
      <alignment horizontal="right" vertical="center" wrapText="1"/>
    </xf>
    <xf numFmtId="0" fontId="48" fillId="0" borderId="84" xfId="53" applyFont="1" applyBorder="1" applyAlignment="1">
      <alignment horizontal="center" vertical="center"/>
    </xf>
    <xf numFmtId="0" fontId="48" fillId="0" borderId="85" xfId="53" applyFont="1" applyBorder="1" applyAlignment="1">
      <alignment horizontal="center" vertical="center"/>
    </xf>
    <xf numFmtId="0" fontId="48" fillId="0" borderId="45" xfId="53" applyFont="1" applyBorder="1" applyAlignment="1">
      <alignment horizontal="center" vertical="center"/>
    </xf>
    <xf numFmtId="44" fontId="48" fillId="0" borderId="45" xfId="53" applyNumberFormat="1" applyFont="1" applyBorder="1" applyAlignment="1">
      <alignment horizontal="center" vertical="center"/>
    </xf>
    <xf numFmtId="0" fontId="47" fillId="0" borderId="29" xfId="53" applyFont="1" applyBorder="1" applyAlignment="1">
      <alignment vertical="center" wrapText="1"/>
    </xf>
    <xf numFmtId="0" fontId="47" fillId="0" borderId="0" xfId="53" applyFont="1" applyBorder="1" applyAlignment="1">
      <alignment vertical="center" wrapText="1"/>
    </xf>
    <xf numFmtId="0" fontId="47" fillId="25" borderId="16" xfId="53" applyFont="1" applyFill="1" applyBorder="1" applyAlignment="1">
      <alignment horizontal="left" vertical="center"/>
    </xf>
    <xf numFmtId="0" fontId="48" fillId="25" borderId="11" xfId="53" applyFont="1" applyFill="1" applyBorder="1" applyAlignment="1">
      <alignment horizontal="center" vertical="center"/>
    </xf>
    <xf numFmtId="0" fontId="48" fillId="25" borderId="19" xfId="53" applyFont="1" applyFill="1" applyBorder="1" applyAlignment="1">
      <alignment horizontal="center" vertical="center"/>
    </xf>
    <xf numFmtId="0" fontId="48" fillId="25" borderId="72" xfId="53" applyFont="1" applyFill="1" applyBorder="1" applyAlignment="1">
      <alignment horizontal="center" vertical="center"/>
    </xf>
    <xf numFmtId="0" fontId="48" fillId="25" borderId="68" xfId="53" applyFont="1" applyFill="1" applyBorder="1" applyAlignment="1">
      <alignment horizontal="center" vertical="center"/>
    </xf>
    <xf numFmtId="0" fontId="48" fillId="25" borderId="39" xfId="53" applyFont="1" applyFill="1" applyBorder="1" applyAlignment="1">
      <alignment horizontal="center" vertical="center"/>
    </xf>
    <xf numFmtId="0" fontId="48" fillId="25" borderId="88" xfId="53" applyFont="1" applyFill="1" applyBorder="1" applyAlignment="1">
      <alignment horizontal="center" vertical="center"/>
    </xf>
    <xf numFmtId="0" fontId="48" fillId="25" borderId="89" xfId="53" applyFont="1" applyFill="1" applyBorder="1" applyAlignment="1">
      <alignment horizontal="center" vertical="center"/>
    </xf>
    <xf numFmtId="0" fontId="48" fillId="25" borderId="90" xfId="53" applyFont="1" applyFill="1" applyBorder="1" applyAlignment="1">
      <alignment horizontal="center" vertical="center"/>
    </xf>
    <xf numFmtId="0" fontId="47" fillId="0" borderId="16" xfId="53" applyFont="1" applyBorder="1" applyAlignment="1">
      <alignment horizontal="left" vertical="center"/>
    </xf>
    <xf numFmtId="0" fontId="48" fillId="27" borderId="81" xfId="53" applyFont="1" applyFill="1" applyBorder="1" applyAlignment="1">
      <alignment horizontal="center" vertical="center"/>
    </xf>
    <xf numFmtId="0" fontId="48" fillId="26" borderId="66" xfId="53" applyFont="1" applyFill="1" applyBorder="1" applyAlignment="1">
      <alignment horizontal="center" vertical="center"/>
    </xf>
    <xf numFmtId="0" fontId="48" fillId="26" borderId="73" xfId="53" applyFont="1" applyFill="1" applyBorder="1" applyAlignment="1">
      <alignment horizontal="center" vertical="center"/>
    </xf>
    <xf numFmtId="0" fontId="48" fillId="26" borderId="80" xfId="53" applyFont="1" applyFill="1" applyBorder="1" applyAlignment="1">
      <alignment horizontal="center" vertical="center"/>
    </xf>
    <xf numFmtId="0" fontId="48" fillId="26" borderId="50" xfId="53" applyFont="1" applyFill="1" applyBorder="1" applyAlignment="1">
      <alignment horizontal="center" vertical="center"/>
    </xf>
    <xf numFmtId="0" fontId="48" fillId="26" borderId="91" xfId="53" applyFont="1" applyFill="1" applyBorder="1" applyAlignment="1">
      <alignment horizontal="center" vertical="center"/>
    </xf>
    <xf numFmtId="0" fontId="48" fillId="27" borderId="92" xfId="53" applyFont="1" applyFill="1" applyBorder="1" applyAlignment="1">
      <alignment horizontal="center" vertical="center"/>
    </xf>
    <xf numFmtId="0" fontId="48" fillId="27" borderId="11" xfId="53" applyFont="1" applyFill="1" applyBorder="1" applyAlignment="1">
      <alignment horizontal="center" vertical="center"/>
    </xf>
    <xf numFmtId="0" fontId="48" fillId="27" borderId="79" xfId="53" applyFont="1" applyFill="1" applyBorder="1" applyAlignment="1">
      <alignment horizontal="center" vertical="center"/>
    </xf>
    <xf numFmtId="0" fontId="48" fillId="26" borderId="78" xfId="53" applyFont="1" applyFill="1" applyBorder="1" applyAlignment="1">
      <alignment horizontal="center" vertical="center"/>
    </xf>
    <xf numFmtId="0" fontId="48" fillId="26" borderId="79" xfId="53" applyFont="1" applyFill="1" applyBorder="1" applyAlignment="1">
      <alignment horizontal="center" vertical="center"/>
    </xf>
    <xf numFmtId="0" fontId="48" fillId="26" borderId="48" xfId="53" applyFont="1" applyFill="1" applyBorder="1" applyAlignment="1">
      <alignment horizontal="center" vertical="center"/>
    </xf>
    <xf numFmtId="0" fontId="48" fillId="26" borderId="19" xfId="53" applyFont="1" applyFill="1" applyBorder="1" applyAlignment="1">
      <alignment horizontal="center" vertical="center"/>
    </xf>
    <xf numFmtId="0" fontId="48" fillId="27" borderId="78" xfId="53" applyFont="1" applyFill="1" applyBorder="1" applyAlignment="1">
      <alignment horizontal="center" vertical="center"/>
    </xf>
    <xf numFmtId="0" fontId="48" fillId="27" borderId="74" xfId="53" applyFont="1" applyFill="1" applyBorder="1" applyAlignment="1">
      <alignment horizontal="center" vertical="center"/>
    </xf>
    <xf numFmtId="0" fontId="48" fillId="26" borderId="75" xfId="53" applyFont="1" applyFill="1" applyBorder="1" applyAlignment="1">
      <alignment horizontal="center" vertical="center"/>
    </xf>
    <xf numFmtId="0" fontId="48" fillId="25" borderId="78" xfId="53" applyFont="1" applyFill="1" applyBorder="1" applyAlignment="1">
      <alignment horizontal="center" vertical="center"/>
    </xf>
    <xf numFmtId="0" fontId="48" fillId="25" borderId="79" xfId="53" applyFont="1" applyFill="1" applyBorder="1" applyAlignment="1">
      <alignment horizontal="center" vertical="center"/>
    </xf>
    <xf numFmtId="0" fontId="48" fillId="25" borderId="80" xfId="53" applyFont="1" applyFill="1" applyBorder="1" applyAlignment="1">
      <alignment horizontal="center" vertical="center"/>
    </xf>
    <xf numFmtId="0" fontId="48" fillId="25" borderId="48" xfId="53" applyFont="1" applyFill="1" applyBorder="1" applyAlignment="1">
      <alignment horizontal="center" vertical="center"/>
    </xf>
    <xf numFmtId="0" fontId="48" fillId="25" borderId="92" xfId="53" applyFont="1" applyFill="1" applyBorder="1" applyAlignment="1">
      <alignment horizontal="center" vertical="center"/>
    </xf>
    <xf numFmtId="0" fontId="48" fillId="27" borderId="80" xfId="53" applyFont="1" applyFill="1" applyBorder="1" applyAlignment="1">
      <alignment horizontal="center" vertical="center"/>
    </xf>
    <xf numFmtId="0" fontId="48" fillId="27" borderId="48" xfId="53" applyFont="1" applyFill="1" applyBorder="1" applyAlignment="1">
      <alignment horizontal="center" vertical="center"/>
    </xf>
    <xf numFmtId="0" fontId="48" fillId="27" borderId="19" xfId="53" applyFont="1" applyFill="1" applyBorder="1" applyAlignment="1">
      <alignment horizontal="center" vertical="center"/>
    </xf>
    <xf numFmtId="0" fontId="48" fillId="27" borderId="93" xfId="53" applyFont="1" applyFill="1" applyBorder="1" applyAlignment="1">
      <alignment horizontal="center" vertical="center"/>
    </xf>
    <xf numFmtId="0" fontId="48" fillId="0" borderId="18" xfId="53" applyFont="1" applyBorder="1" applyAlignment="1">
      <alignment horizontal="left" vertical="center"/>
    </xf>
    <xf numFmtId="0" fontId="48" fillId="0" borderId="12" xfId="53" applyFont="1" applyBorder="1" applyAlignment="1">
      <alignment horizontal="center" vertical="center"/>
    </xf>
    <xf numFmtId="0" fontId="48" fillId="0" borderId="20" xfId="53" applyFont="1" applyBorder="1" applyAlignment="1">
      <alignment horizontal="center" vertical="center"/>
    </xf>
    <xf numFmtId="0" fontId="48" fillId="27" borderId="85" xfId="53" applyFont="1" applyFill="1" applyBorder="1" applyAlignment="1">
      <alignment horizontal="center" vertical="center"/>
    </xf>
    <xf numFmtId="0" fontId="48" fillId="27" borderId="84" xfId="53" applyFont="1" applyFill="1" applyBorder="1" applyAlignment="1">
      <alignment horizontal="center" vertical="center"/>
    </xf>
    <xf numFmtId="0" fontId="48" fillId="27" borderId="94" xfId="53" applyFont="1" applyFill="1" applyBorder="1" applyAlignment="1">
      <alignment horizontal="center" vertical="center"/>
    </xf>
    <xf numFmtId="0" fontId="48" fillId="27" borderId="95" xfId="53" applyFont="1" applyFill="1" applyBorder="1" applyAlignment="1">
      <alignment horizontal="center" vertical="center"/>
    </xf>
    <xf numFmtId="0" fontId="48" fillId="27" borderId="20" xfId="53" applyFont="1" applyFill="1" applyBorder="1" applyAlignment="1">
      <alignment horizontal="center" vertical="center"/>
    </xf>
    <xf numFmtId="0" fontId="48" fillId="27" borderId="96" xfId="53" applyFont="1" applyFill="1" applyBorder="1" applyAlignment="1">
      <alignment horizontal="center" vertical="center"/>
    </xf>
    <xf numFmtId="0" fontId="48" fillId="27" borderId="97" xfId="53" applyFont="1" applyFill="1" applyBorder="1" applyAlignment="1">
      <alignment horizontal="center" vertical="center"/>
    </xf>
    <xf numFmtId="1" fontId="47" fillId="24" borderId="39" xfId="54" applyNumberFormat="1" applyFont="1" applyFill="1" applyBorder="1" applyAlignment="1">
      <alignment horizontal="center" vertical="center"/>
    </xf>
    <xf numFmtId="0" fontId="47" fillId="24" borderId="99" xfId="53" applyFont="1" applyFill="1" applyBorder="1" applyAlignment="1">
      <alignment horizontal="center" vertical="center" wrapText="1"/>
    </xf>
    <xf numFmtId="0" fontId="48" fillId="27" borderId="100" xfId="53" quotePrefix="1" applyFont="1" applyFill="1" applyBorder="1" applyAlignment="1">
      <alignment horizontal="right" vertical="center" wrapText="1"/>
    </xf>
    <xf numFmtId="0" fontId="48" fillId="27" borderId="101" xfId="53" applyFont="1" applyFill="1" applyBorder="1" applyAlignment="1">
      <alignment horizontal="right" vertical="center"/>
    </xf>
    <xf numFmtId="0" fontId="48" fillId="27" borderId="101" xfId="53" quotePrefix="1" applyFont="1" applyFill="1" applyBorder="1" applyAlignment="1">
      <alignment horizontal="right" vertical="center" wrapText="1"/>
    </xf>
    <xf numFmtId="0" fontId="48" fillId="27" borderId="101" xfId="53" applyFont="1" applyFill="1" applyBorder="1" applyAlignment="1">
      <alignment horizontal="right" vertical="center" wrapText="1"/>
    </xf>
    <xf numFmtId="0" fontId="48" fillId="27" borderId="102" xfId="53" quotePrefix="1" applyFont="1" applyFill="1" applyBorder="1" applyAlignment="1">
      <alignment horizontal="right" vertical="center" wrapText="1"/>
    </xf>
    <xf numFmtId="0" fontId="48" fillId="27" borderId="78" xfId="53" quotePrefix="1" applyFont="1" applyFill="1" applyBorder="1" applyAlignment="1">
      <alignment horizontal="right" vertical="center" wrapText="1"/>
    </xf>
    <xf numFmtId="0" fontId="74" fillId="0" borderId="0" xfId="0" applyFont="1" applyAlignment="1"/>
    <xf numFmtId="0" fontId="86" fillId="30" borderId="0" xfId="53" applyFont="1" applyFill="1" applyAlignment="1">
      <alignment horizontal="center" vertical="center"/>
    </xf>
    <xf numFmtId="0" fontId="88" fillId="0" borderId="0" xfId="53" applyFont="1"/>
    <xf numFmtId="176" fontId="89" fillId="30" borderId="105" xfId="53" applyNumberFormat="1" applyFont="1" applyFill="1" applyBorder="1" applyAlignment="1">
      <alignment horizontal="center" vertical="center"/>
    </xf>
    <xf numFmtId="176" fontId="90" fillId="30" borderId="105" xfId="53" applyNumberFormat="1" applyFont="1" applyFill="1" applyBorder="1" applyAlignment="1">
      <alignment horizontal="center" vertical="center"/>
    </xf>
    <xf numFmtId="176" fontId="89" fillId="30" borderId="106" xfId="53" applyNumberFormat="1" applyFont="1" applyFill="1" applyBorder="1" applyAlignment="1">
      <alignment horizontal="center" vertical="center"/>
    </xf>
    <xf numFmtId="176" fontId="89" fillId="0" borderId="106" xfId="53" applyNumberFormat="1" applyFont="1" applyBorder="1" applyAlignment="1">
      <alignment horizontal="center" vertical="center"/>
    </xf>
    <xf numFmtId="0" fontId="89" fillId="0" borderId="106" xfId="53" applyFont="1" applyBorder="1" applyAlignment="1">
      <alignment horizontal="left" vertical="center"/>
    </xf>
    <xf numFmtId="0" fontId="89" fillId="0" borderId="106" xfId="53" applyFont="1" applyBorder="1" applyAlignment="1">
      <alignment horizontal="center" vertical="center"/>
    </xf>
    <xf numFmtId="0" fontId="89" fillId="0" borderId="106" xfId="53" applyFont="1" applyBorder="1" applyAlignment="1">
      <alignment horizontal="left" vertical="center" wrapText="1"/>
    </xf>
    <xf numFmtId="176" fontId="91" fillId="30" borderId="105" xfId="53" applyNumberFormat="1" applyFont="1" applyFill="1" applyBorder="1" applyAlignment="1">
      <alignment horizontal="center" vertical="center" wrapText="1"/>
    </xf>
    <xf numFmtId="0" fontId="91" fillId="30" borderId="106" xfId="53" applyFont="1" applyFill="1" applyBorder="1" applyAlignment="1">
      <alignment horizontal="left" vertical="center" wrapText="1"/>
    </xf>
    <xf numFmtId="0" fontId="89" fillId="30" borderId="106" xfId="53" applyFont="1" applyFill="1" applyBorder="1" applyAlignment="1">
      <alignment horizontal="left" vertical="center" wrapText="1"/>
    </xf>
    <xf numFmtId="0" fontId="89" fillId="30" borderId="106" xfId="53" applyFont="1" applyFill="1" applyBorder="1" applyAlignment="1">
      <alignment horizontal="center" vertical="center"/>
    </xf>
    <xf numFmtId="176" fontId="92" fillId="31" borderId="106" xfId="53" applyNumberFormat="1" applyFont="1" applyFill="1" applyBorder="1" applyAlignment="1">
      <alignment horizontal="center" vertical="center"/>
    </xf>
    <xf numFmtId="176" fontId="90" fillId="31" borderId="106" xfId="53" applyNumberFormat="1" applyFont="1" applyFill="1" applyBorder="1" applyAlignment="1">
      <alignment horizontal="center" vertical="center"/>
    </xf>
    <xf numFmtId="176" fontId="89" fillId="31" borderId="106" xfId="53" applyNumberFormat="1" applyFont="1" applyFill="1" applyBorder="1" applyAlignment="1">
      <alignment horizontal="center" vertical="center"/>
    </xf>
    <xf numFmtId="0" fontId="89" fillId="31" borderId="106" xfId="53" applyFont="1" applyFill="1" applyBorder="1" applyAlignment="1">
      <alignment horizontal="left" vertical="center" wrapText="1"/>
    </xf>
    <xf numFmtId="0" fontId="89" fillId="31" borderId="106" xfId="53" applyFont="1" applyFill="1" applyBorder="1" applyAlignment="1">
      <alignment horizontal="center" vertical="center"/>
    </xf>
    <xf numFmtId="176" fontId="89" fillId="0" borderId="106" xfId="53" applyNumberFormat="1" applyFont="1" applyBorder="1" applyAlignment="1">
      <alignment horizontal="center" vertical="center" wrapText="1"/>
    </xf>
    <xf numFmtId="0" fontId="89" fillId="0" borderId="105" xfId="53" applyFont="1" applyBorder="1" applyAlignment="1">
      <alignment horizontal="left" vertical="center" wrapText="1"/>
    </xf>
    <xf numFmtId="0" fontId="89" fillId="0" borderId="105" xfId="53" applyFont="1" applyBorder="1" applyAlignment="1">
      <alignment horizontal="center" vertical="center"/>
    </xf>
    <xf numFmtId="1" fontId="89" fillId="31" borderId="105" xfId="53" applyNumberFormat="1" applyFont="1" applyFill="1" applyBorder="1" applyAlignment="1">
      <alignment horizontal="center" vertical="center"/>
    </xf>
    <xf numFmtId="0" fontId="89" fillId="31" borderId="105" xfId="53" applyFont="1" applyFill="1" applyBorder="1" applyAlignment="1">
      <alignment horizontal="center" vertical="center" wrapText="1"/>
    </xf>
    <xf numFmtId="0" fontId="89" fillId="31" borderId="105" xfId="53" applyFont="1" applyFill="1" applyBorder="1" applyAlignment="1">
      <alignment horizontal="left" vertical="center" wrapText="1"/>
    </xf>
    <xf numFmtId="0" fontId="89" fillId="31" borderId="105" xfId="53" applyFont="1" applyFill="1" applyBorder="1" applyAlignment="1">
      <alignment horizontal="center" vertical="center"/>
    </xf>
    <xf numFmtId="176" fontId="89" fillId="30" borderId="106" xfId="53" applyNumberFormat="1" applyFont="1" applyFill="1" applyBorder="1" applyAlignment="1">
      <alignment horizontal="center" vertical="center" wrapText="1"/>
    </xf>
    <xf numFmtId="0" fontId="89" fillId="30" borderId="105" xfId="53" applyFont="1" applyFill="1" applyBorder="1" applyAlignment="1">
      <alignment horizontal="center" vertical="center"/>
    </xf>
    <xf numFmtId="0" fontId="89" fillId="30" borderId="105" xfId="53" applyFont="1" applyFill="1" applyBorder="1" applyAlignment="1">
      <alignment horizontal="left" vertical="center"/>
    </xf>
    <xf numFmtId="0" fontId="89" fillId="31" borderId="0" xfId="53" applyFont="1" applyFill="1" applyAlignment="1">
      <alignment horizontal="left" vertical="center" wrapText="1"/>
    </xf>
    <xf numFmtId="1" fontId="89" fillId="30" borderId="105" xfId="53" applyNumberFormat="1" applyFont="1" applyFill="1" applyBorder="1" applyAlignment="1">
      <alignment horizontal="center" vertical="center"/>
    </xf>
    <xf numFmtId="176" fontId="89" fillId="30" borderId="105" xfId="143" applyNumberFormat="1" applyFont="1" applyFill="1" applyBorder="1" applyAlignment="1" applyProtection="1">
      <alignment horizontal="center" vertical="center"/>
    </xf>
    <xf numFmtId="176" fontId="89" fillId="0" borderId="105" xfId="53" applyNumberFormat="1" applyFont="1" applyBorder="1" applyAlignment="1">
      <alignment horizontal="center" vertical="center"/>
    </xf>
    <xf numFmtId="176" fontId="90" fillId="0" borderId="105" xfId="53" applyNumberFormat="1" applyFont="1" applyBorder="1" applyAlignment="1">
      <alignment horizontal="center" vertical="center"/>
    </xf>
    <xf numFmtId="176" fontId="89" fillId="0" borderId="105" xfId="53" applyNumberFormat="1" applyFont="1" applyBorder="1" applyAlignment="1">
      <alignment horizontal="center" vertical="center" wrapText="1"/>
    </xf>
    <xf numFmtId="176" fontId="91" fillId="30" borderId="105" xfId="53" applyNumberFormat="1" applyFont="1" applyFill="1" applyBorder="1" applyAlignment="1">
      <alignment horizontal="center" vertical="center"/>
    </xf>
    <xf numFmtId="0" fontId="89" fillId="30" borderId="105" xfId="53" applyFont="1" applyFill="1" applyBorder="1" applyAlignment="1">
      <alignment horizontal="justify" vertical="center" wrapText="1"/>
    </xf>
    <xf numFmtId="176" fontId="89" fillId="30" borderId="106" xfId="143" applyNumberFormat="1" applyFont="1" applyFill="1" applyBorder="1" applyAlignment="1" applyProtection="1">
      <alignment horizontal="center" vertical="center"/>
    </xf>
    <xf numFmtId="176" fontId="89" fillId="30" borderId="106" xfId="53" applyNumberFormat="1" applyFont="1" applyFill="1" applyBorder="1" applyAlignment="1">
      <alignment horizontal="left" vertical="center"/>
    </xf>
    <xf numFmtId="176" fontId="89" fillId="31" borderId="105" xfId="53" applyNumberFormat="1" applyFont="1" applyFill="1" applyBorder="1" applyAlignment="1">
      <alignment horizontal="center" vertical="center"/>
    </xf>
    <xf numFmtId="176" fontId="90" fillId="31" borderId="105" xfId="53" applyNumberFormat="1" applyFont="1" applyFill="1" applyBorder="1" applyAlignment="1">
      <alignment horizontal="center" vertical="center"/>
    </xf>
    <xf numFmtId="169" fontId="89" fillId="31" borderId="106" xfId="53" applyNumberFormat="1" applyFont="1" applyFill="1" applyBorder="1" applyAlignment="1">
      <alignment horizontal="center" vertical="center"/>
    </xf>
    <xf numFmtId="176" fontId="89" fillId="31" borderId="105" xfId="143" applyNumberFormat="1" applyFont="1" applyFill="1" applyBorder="1" applyAlignment="1" applyProtection="1">
      <alignment horizontal="center" vertical="center"/>
    </xf>
    <xf numFmtId="0" fontId="89" fillId="31" borderId="107" xfId="53" applyFont="1" applyFill="1" applyBorder="1" applyAlignment="1">
      <alignment horizontal="center" vertical="center"/>
    </xf>
    <xf numFmtId="0" fontId="89" fillId="30" borderId="108" xfId="53" applyFont="1" applyFill="1" applyBorder="1" applyAlignment="1">
      <alignment horizontal="center" vertical="center" wrapText="1"/>
    </xf>
    <xf numFmtId="0" fontId="90" fillId="30" borderId="108" xfId="53" applyFont="1" applyFill="1" applyBorder="1" applyAlignment="1">
      <alignment horizontal="center" vertical="center" wrapText="1"/>
    </xf>
    <xf numFmtId="0" fontId="89" fillId="30" borderId="108" xfId="53" applyFont="1" applyFill="1" applyBorder="1" applyAlignment="1">
      <alignment horizontal="left" vertical="center" wrapText="1"/>
    </xf>
    <xf numFmtId="0" fontId="93" fillId="30" borderId="109" xfId="53" applyFont="1" applyFill="1" applyBorder="1" applyAlignment="1">
      <alignment horizontal="center" vertical="center" wrapText="1"/>
    </xf>
    <xf numFmtId="0" fontId="93" fillId="30" borderId="110" xfId="53" applyFont="1" applyFill="1" applyBorder="1" applyAlignment="1">
      <alignment horizontal="center" vertical="center" wrapText="1"/>
    </xf>
    <xf numFmtId="176" fontId="95" fillId="30" borderId="0" xfId="53" applyNumberFormat="1" applyFont="1" applyFill="1" applyAlignment="1">
      <alignment horizontal="center" vertical="center"/>
    </xf>
    <xf numFmtId="176" fontId="96" fillId="30" borderId="0" xfId="53" applyNumberFormat="1" applyFont="1" applyFill="1" applyAlignment="1">
      <alignment horizontal="center" vertical="center"/>
    </xf>
    <xf numFmtId="176" fontId="95" fillId="30" borderId="0" xfId="53" applyNumberFormat="1" applyFont="1" applyFill="1" applyBorder="1" applyAlignment="1">
      <alignment horizontal="center" vertical="center"/>
    </xf>
    <xf numFmtId="0" fontId="95" fillId="30" borderId="0" xfId="53" applyFont="1" applyFill="1" applyAlignment="1">
      <alignment horizontal="center" vertical="center"/>
    </xf>
    <xf numFmtId="0" fontId="95" fillId="30" borderId="0" xfId="53" applyFont="1" applyFill="1" applyAlignment="1">
      <alignment horizontal="left" vertical="center"/>
    </xf>
    <xf numFmtId="0" fontId="97" fillId="30" borderId="110" xfId="53" applyFont="1" applyFill="1" applyBorder="1" applyAlignment="1">
      <alignment horizontal="center" vertical="center"/>
    </xf>
    <xf numFmtId="0" fontId="87" fillId="30" borderId="0" xfId="53" applyFont="1" applyFill="1" applyAlignment="1">
      <alignment horizontal="center" vertical="center"/>
    </xf>
    <xf numFmtId="176" fontId="86" fillId="30" borderId="0" xfId="53" applyNumberFormat="1" applyFont="1" applyFill="1" applyAlignment="1">
      <alignment horizontal="center" vertical="center"/>
    </xf>
    <xf numFmtId="0" fontId="86" fillId="30" borderId="0" xfId="53" applyFont="1" applyFill="1" applyBorder="1" applyAlignment="1">
      <alignment horizontal="center" vertical="center"/>
    </xf>
    <xf numFmtId="0" fontId="86" fillId="30" borderId="0" xfId="53" applyFont="1" applyFill="1" applyAlignment="1">
      <alignment horizontal="left" vertical="center"/>
    </xf>
    <xf numFmtId="0" fontId="86" fillId="30" borderId="110" xfId="53" applyFont="1" applyFill="1" applyBorder="1" applyAlignment="1">
      <alignment horizontal="center"/>
    </xf>
    <xf numFmtId="176" fontId="98" fillId="30" borderId="0" xfId="53" applyNumberFormat="1" applyFont="1" applyFill="1" applyBorder="1" applyAlignment="1">
      <alignment horizontal="center" vertical="center"/>
    </xf>
    <xf numFmtId="0" fontId="86" fillId="30" borderId="111" xfId="53" applyFont="1" applyFill="1" applyBorder="1" applyAlignment="1">
      <alignment horizontal="center" vertical="center"/>
    </xf>
    <xf numFmtId="0" fontId="87" fillId="30" borderId="111" xfId="53" applyFont="1" applyFill="1" applyBorder="1" applyAlignment="1">
      <alignment horizontal="center" vertical="center"/>
    </xf>
    <xf numFmtId="176" fontId="86" fillId="30" borderId="111" xfId="53" applyNumberFormat="1" applyFont="1" applyFill="1" applyBorder="1" applyAlignment="1">
      <alignment horizontal="center" vertical="center"/>
    </xf>
    <xf numFmtId="0" fontId="86" fillId="30" borderId="111" xfId="53" applyFont="1" applyFill="1" applyBorder="1" applyAlignment="1">
      <alignment horizontal="left" vertical="center"/>
    </xf>
    <xf numFmtId="0" fontId="86" fillId="30" borderId="112" xfId="53" applyFont="1" applyFill="1" applyBorder="1" applyAlignment="1">
      <alignment horizontal="center"/>
    </xf>
    <xf numFmtId="0" fontId="43" fillId="0" borderId="0" xfId="53" applyFont="1" applyAlignment="1">
      <alignment horizontal="center" vertical="center"/>
    </xf>
    <xf numFmtId="0" fontId="47" fillId="24" borderId="12" xfId="53" applyFont="1" applyFill="1" applyBorder="1" applyAlignment="1">
      <alignment horizontal="center" vertical="center" wrapText="1"/>
    </xf>
    <xf numFmtId="0" fontId="89" fillId="30" borderId="105" xfId="53" applyFont="1" applyFill="1" applyBorder="1" applyAlignment="1">
      <alignment horizontal="center" vertical="center" wrapText="1"/>
    </xf>
    <xf numFmtId="0" fontId="89" fillId="30" borderId="105" xfId="53" applyFont="1" applyFill="1" applyBorder="1" applyAlignment="1">
      <alignment horizontal="left" vertical="center" wrapText="1"/>
    </xf>
    <xf numFmtId="176" fontId="89" fillId="30" borderId="105" xfId="53" applyNumberFormat="1" applyFont="1" applyFill="1" applyBorder="1" applyAlignment="1">
      <alignment horizontal="center" vertical="center" wrapText="1"/>
    </xf>
    <xf numFmtId="176" fontId="90" fillId="30" borderId="105" xfId="53" applyNumberFormat="1" applyFont="1" applyFill="1" applyBorder="1" applyAlignment="1">
      <alignment horizontal="center" vertical="center" wrapText="1"/>
    </xf>
    <xf numFmtId="0" fontId="70" fillId="0" borderId="0" xfId="144" applyFont="1"/>
    <xf numFmtId="0" fontId="41" fillId="0" borderId="0" xfId="53" applyFont="1" applyAlignment="1">
      <alignment horizontal="center" vertical="center"/>
    </xf>
    <xf numFmtId="0" fontId="41" fillId="0" borderId="55" xfId="53" applyFont="1" applyBorder="1"/>
    <xf numFmtId="44" fontId="48" fillId="0" borderId="82" xfId="145" applyFont="1" applyBorder="1" applyAlignment="1">
      <alignment horizontal="center" vertical="center"/>
    </xf>
    <xf numFmtId="44" fontId="48" fillId="0" borderId="82" xfId="145" applyFont="1" applyBorder="1" applyAlignment="1">
      <alignment horizontal="right" vertical="center"/>
    </xf>
    <xf numFmtId="44" fontId="48" fillId="0" borderId="29" xfId="145" applyFont="1" applyBorder="1" applyAlignment="1">
      <alignment horizontal="right" vertical="center"/>
    </xf>
    <xf numFmtId="44" fontId="48" fillId="0" borderId="79" xfId="145" applyFont="1" applyBorder="1" applyAlignment="1">
      <alignment horizontal="right" vertical="center"/>
    </xf>
    <xf numFmtId="167" fontId="41" fillId="26" borderId="93" xfId="145" applyNumberFormat="1" applyFont="1" applyFill="1" applyBorder="1" applyAlignment="1">
      <alignment horizontal="right" vertical="center"/>
    </xf>
    <xf numFmtId="44" fontId="85" fillId="0" borderId="78" xfId="145" applyFont="1" applyBorder="1"/>
    <xf numFmtId="44" fontId="85" fillId="0" borderId="0" xfId="145" applyFont="1"/>
    <xf numFmtId="167" fontId="71" fillId="0" borderId="83" xfId="145" applyNumberFormat="1" applyFont="1" applyBorder="1" applyAlignment="1">
      <alignment horizontal="right"/>
    </xf>
    <xf numFmtId="44" fontId="48" fillId="0" borderId="78" xfId="145" applyFont="1" applyBorder="1" applyAlignment="1">
      <alignment vertical="center"/>
    </xf>
    <xf numFmtId="44" fontId="48" fillId="0" borderId="79" xfId="145" applyFont="1" applyBorder="1" applyAlignment="1">
      <alignment vertical="center"/>
    </xf>
    <xf numFmtId="44" fontId="48" fillId="0" borderId="74" xfId="145" applyFont="1" applyBorder="1" applyAlignment="1">
      <alignment vertical="center"/>
    </xf>
    <xf numFmtId="167" fontId="48" fillId="26" borderId="78" xfId="145" applyNumberFormat="1" applyFont="1" applyFill="1" applyBorder="1" applyAlignment="1">
      <alignment horizontal="right" vertical="center"/>
    </xf>
    <xf numFmtId="167" fontId="41" fillId="26" borderId="48" xfId="145" applyNumberFormat="1" applyFont="1" applyFill="1" applyBorder="1" applyAlignment="1">
      <alignment horizontal="right" vertical="center"/>
    </xf>
    <xf numFmtId="167" fontId="41" fillId="26" borderId="80" xfId="145" applyNumberFormat="1" applyFont="1" applyFill="1" applyBorder="1" applyAlignment="1">
      <alignment horizontal="right" vertical="center"/>
    </xf>
    <xf numFmtId="44" fontId="48" fillId="0" borderId="78" xfId="145" applyFont="1" applyBorder="1" applyAlignment="1">
      <alignment horizontal="right" vertical="center"/>
    </xf>
    <xf numFmtId="167" fontId="71" fillId="0" borderId="103" xfId="145" applyNumberFormat="1" applyFont="1" applyBorder="1" applyAlignment="1">
      <alignment horizontal="right"/>
    </xf>
    <xf numFmtId="167" fontId="85" fillId="0" borderId="78" xfId="145" applyNumberFormat="1" applyFont="1" applyBorder="1" applyAlignment="1">
      <alignment horizontal="right"/>
    </xf>
    <xf numFmtId="167" fontId="71" fillId="0" borderId="80" xfId="145" applyNumberFormat="1" applyFont="1" applyBorder="1" applyAlignment="1">
      <alignment horizontal="right"/>
    </xf>
    <xf numFmtId="44" fontId="48" fillId="0" borderId="104" xfId="145" applyFont="1" applyBorder="1" applyAlignment="1">
      <alignment horizontal="center" vertical="center"/>
    </xf>
    <xf numFmtId="44" fontId="48" fillId="26" borderId="86" xfId="145" applyFont="1" applyFill="1" applyBorder="1" applyAlignment="1">
      <alignment horizontal="right" vertical="center"/>
    </xf>
    <xf numFmtId="167" fontId="71" fillId="0" borderId="86" xfId="145" applyNumberFormat="1" applyFont="1" applyBorder="1" applyAlignment="1">
      <alignment horizontal="right"/>
    </xf>
    <xf numFmtId="44" fontId="41" fillId="27" borderId="87" xfId="145" applyFont="1" applyFill="1" applyBorder="1" applyAlignment="1">
      <alignment horizontal="center" vertical="center"/>
    </xf>
    <xf numFmtId="0" fontId="1" fillId="0" borderId="0" xfId="144"/>
    <xf numFmtId="0" fontId="83" fillId="25" borderId="11" xfId="144" applyFont="1" applyFill="1" applyBorder="1" applyAlignment="1">
      <alignment horizontal="center" vertical="center" wrapText="1"/>
    </xf>
    <xf numFmtId="0" fontId="82" fillId="0" borderId="11" xfId="144" applyFont="1" applyFill="1" applyBorder="1"/>
    <xf numFmtId="0" fontId="83" fillId="0" borderId="11" xfId="144" applyFont="1" applyFill="1" applyBorder="1" applyAlignment="1">
      <alignment horizontal="center"/>
    </xf>
    <xf numFmtId="170" fontId="83" fillId="0" borderId="11" xfId="144" applyNumberFormat="1" applyFont="1" applyFill="1" applyBorder="1" applyAlignment="1">
      <alignment horizontal="center"/>
    </xf>
    <xf numFmtId="3" fontId="83" fillId="0" borderId="11" xfId="144" applyNumberFormat="1" applyFont="1" applyFill="1" applyBorder="1" applyAlignment="1">
      <alignment horizontal="center"/>
    </xf>
    <xf numFmtId="171" fontId="83" fillId="0" borderId="0" xfId="144" applyNumberFormat="1" applyFont="1" applyAlignment="1">
      <alignment horizontal="center"/>
    </xf>
    <xf numFmtId="171" fontId="83" fillId="0" borderId="11" xfId="144" applyNumberFormat="1" applyFont="1" applyBorder="1" applyAlignment="1">
      <alignment horizontal="center"/>
    </xf>
    <xf numFmtId="172" fontId="83" fillId="0" borderId="0" xfId="144" applyNumberFormat="1" applyFont="1" applyFill="1" applyBorder="1" applyAlignment="1">
      <alignment horizontal="center"/>
    </xf>
    <xf numFmtId="0" fontId="1" fillId="0" borderId="0" xfId="144" applyBorder="1"/>
    <xf numFmtId="172" fontId="83" fillId="0" borderId="11" xfId="144" applyNumberFormat="1" applyFont="1" applyFill="1" applyBorder="1" applyAlignment="1">
      <alignment horizontal="center"/>
    </xf>
    <xf numFmtId="172" fontId="83" fillId="0" borderId="0" xfId="144" applyNumberFormat="1" applyFont="1" applyAlignment="1">
      <alignment horizontal="center"/>
    </xf>
    <xf numFmtId="172" fontId="83" fillId="0" borderId="11" xfId="144" applyNumberFormat="1" applyFont="1" applyBorder="1" applyAlignment="1">
      <alignment horizontal="center"/>
    </xf>
    <xf numFmtId="0" fontId="84" fillId="29" borderId="11" xfId="144" applyFont="1" applyFill="1" applyBorder="1"/>
    <xf numFmtId="0" fontId="83" fillId="29" borderId="11" xfId="144" applyFont="1" applyFill="1" applyBorder="1" applyAlignment="1">
      <alignment horizontal="center"/>
    </xf>
    <xf numFmtId="3" fontId="83" fillId="29" borderId="11" xfId="144" applyNumberFormat="1" applyFont="1" applyFill="1" applyBorder="1" applyAlignment="1">
      <alignment horizontal="center"/>
    </xf>
    <xf numFmtId="173" fontId="83" fillId="0" borderId="11" xfId="144" applyNumberFormat="1" applyFont="1" applyFill="1" applyBorder="1" applyAlignment="1">
      <alignment horizontal="center"/>
    </xf>
    <xf numFmtId="172" fontId="83" fillId="0" borderId="11" xfId="144" applyNumberFormat="1" applyFont="1" applyFill="1" applyBorder="1" applyAlignment="1"/>
    <xf numFmtId="171" fontId="82" fillId="29" borderId="11" xfId="144" applyNumberFormat="1" applyFont="1" applyFill="1" applyBorder="1" applyAlignment="1">
      <alignment horizontal="center"/>
    </xf>
    <xf numFmtId="174" fontId="83" fillId="0" borderId="11" xfId="144" applyNumberFormat="1" applyFont="1" applyFill="1" applyBorder="1" applyAlignment="1">
      <alignment horizontal="center"/>
    </xf>
    <xf numFmtId="0" fontId="83" fillId="0" borderId="11" xfId="144" applyNumberFormat="1" applyFont="1" applyFill="1" applyBorder="1" applyAlignment="1">
      <alignment horizontal="center"/>
    </xf>
    <xf numFmtId="0" fontId="82" fillId="0" borderId="11" xfId="144" applyFont="1" applyFill="1" applyBorder="1" applyAlignment="1">
      <alignment horizontal="center"/>
    </xf>
    <xf numFmtId="4" fontId="83" fillId="0" borderId="11" xfId="144" applyNumberFormat="1" applyFont="1" applyFill="1" applyBorder="1" applyAlignment="1">
      <alignment horizontal="center"/>
    </xf>
    <xf numFmtId="172" fontId="82" fillId="0" borderId="11" xfId="144" applyNumberFormat="1" applyFont="1" applyFill="1" applyBorder="1" applyAlignment="1"/>
    <xf numFmtId="3" fontId="82" fillId="0" borderId="11" xfId="144" applyNumberFormat="1" applyFont="1" applyFill="1" applyBorder="1" applyAlignment="1">
      <alignment horizontal="center"/>
    </xf>
    <xf numFmtId="3" fontId="1" fillId="0" borderId="0" xfId="144" applyNumberFormat="1"/>
    <xf numFmtId="0" fontId="83" fillId="29" borderId="11" xfId="144" applyFont="1" applyFill="1" applyBorder="1"/>
    <xf numFmtId="172" fontId="83" fillId="29" borderId="11" xfId="144" applyNumberFormat="1" applyFont="1" applyFill="1" applyBorder="1" applyAlignment="1">
      <alignment horizontal="center"/>
    </xf>
    <xf numFmtId="0" fontId="82" fillId="0" borderId="11" xfId="144" applyNumberFormat="1" applyFont="1" applyFill="1" applyBorder="1" applyAlignment="1">
      <alignment horizontal="center"/>
    </xf>
    <xf numFmtId="9" fontId="83" fillId="0" borderId="11" xfId="146" applyFont="1" applyFill="1" applyBorder="1" applyAlignment="1">
      <alignment horizontal="center"/>
    </xf>
    <xf numFmtId="0" fontId="1" fillId="0" borderId="0" xfId="144" applyAlignment="1">
      <alignment horizontal="center"/>
    </xf>
    <xf numFmtId="172" fontId="1" fillId="0" borderId="0" xfId="144" applyNumberFormat="1"/>
    <xf numFmtId="172" fontId="1" fillId="0" borderId="0" xfId="144" applyNumberFormat="1" applyAlignment="1">
      <alignment horizontal="center"/>
    </xf>
    <xf numFmtId="0" fontId="48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43" fillId="0" borderId="39" xfId="0" applyFont="1" applyBorder="1" applyAlignment="1">
      <alignment horizontal="center" vertical="center"/>
    </xf>
    <xf numFmtId="0" fontId="43" fillId="0" borderId="35" xfId="0" applyFont="1" applyBorder="1" applyAlignment="1">
      <alignment horizontal="center" vertical="center"/>
    </xf>
    <xf numFmtId="0" fontId="43" fillId="0" borderId="36" xfId="0" applyFont="1" applyBorder="1" applyAlignment="1">
      <alignment horizontal="center" vertical="center"/>
    </xf>
    <xf numFmtId="0" fontId="47" fillId="24" borderId="10" xfId="0" applyFont="1" applyFill="1" applyBorder="1" applyAlignment="1">
      <alignment horizontal="center"/>
    </xf>
    <xf numFmtId="0" fontId="47" fillId="24" borderId="13" xfId="0" applyFont="1" applyFill="1" applyBorder="1" applyAlignment="1">
      <alignment horizontal="center"/>
    </xf>
    <xf numFmtId="0" fontId="43" fillId="0" borderId="29" xfId="0" applyFont="1" applyBorder="1" applyAlignment="1"/>
    <xf numFmtId="0" fontId="43" fillId="0" borderId="0" xfId="0" applyFont="1" applyBorder="1" applyAlignment="1"/>
    <xf numFmtId="0" fontId="47" fillId="24" borderId="21" xfId="0" applyFont="1" applyFill="1" applyBorder="1" applyAlignment="1">
      <alignment horizontal="center" vertical="center"/>
    </xf>
    <xf numFmtId="0" fontId="47" fillId="24" borderId="16" xfId="0" applyFont="1" applyFill="1" applyBorder="1" applyAlignment="1">
      <alignment horizontal="center" vertical="center"/>
    </xf>
    <xf numFmtId="0" fontId="47" fillId="24" borderId="18" xfId="0" applyFont="1" applyFill="1" applyBorder="1" applyAlignment="1">
      <alignment horizontal="center" vertical="center"/>
    </xf>
    <xf numFmtId="0" fontId="47" fillId="24" borderId="10" xfId="0" applyFont="1" applyFill="1" applyBorder="1" applyAlignment="1">
      <alignment horizontal="center" vertical="center" wrapText="1"/>
    </xf>
    <xf numFmtId="0" fontId="47" fillId="24" borderId="11" xfId="0" applyFont="1" applyFill="1" applyBorder="1" applyAlignment="1">
      <alignment horizontal="center" vertical="center" wrapText="1"/>
    </xf>
    <xf numFmtId="0" fontId="47" fillId="24" borderId="12" xfId="0" applyFont="1" applyFill="1" applyBorder="1" applyAlignment="1">
      <alignment horizontal="center" vertical="center" wrapText="1"/>
    </xf>
    <xf numFmtId="1" fontId="47" fillId="24" borderId="19" xfId="32" applyNumberFormat="1" applyFont="1" applyFill="1" applyBorder="1" applyAlignment="1">
      <alignment horizontal="center" vertical="center"/>
    </xf>
    <xf numFmtId="1" fontId="47" fillId="24" borderId="48" xfId="32" applyNumberFormat="1" applyFont="1" applyFill="1" applyBorder="1" applyAlignment="1">
      <alignment horizontal="center" vertical="center"/>
    </xf>
    <xf numFmtId="1" fontId="47" fillId="24" borderId="17" xfId="32" applyNumberFormat="1" applyFont="1" applyFill="1" applyBorder="1" applyAlignment="1">
      <alignment horizontal="center" vertical="center"/>
    </xf>
    <xf numFmtId="0" fontId="74" fillId="0" borderId="0" xfId="0" applyFont="1" applyAlignment="1"/>
    <xf numFmtId="0" fontId="74" fillId="24" borderId="21" xfId="0" applyFont="1" applyFill="1" applyBorder="1" applyAlignment="1">
      <alignment horizontal="center" vertical="center"/>
    </xf>
    <xf numFmtId="0" fontId="74" fillId="24" borderId="16" xfId="0" applyFont="1" applyFill="1" applyBorder="1" applyAlignment="1">
      <alignment horizontal="center" vertical="center"/>
    </xf>
    <xf numFmtId="0" fontId="74" fillId="24" borderId="18" xfId="0" applyFont="1" applyFill="1" applyBorder="1" applyAlignment="1">
      <alignment horizontal="center" vertical="center"/>
    </xf>
    <xf numFmtId="0" fontId="74" fillId="24" borderId="53" xfId="0" applyFont="1" applyFill="1" applyBorder="1" applyAlignment="1">
      <alignment horizontal="center" vertical="center" wrapText="1"/>
    </xf>
    <xf numFmtId="0" fontId="74" fillId="24" borderId="27" xfId="0" applyFont="1" applyFill="1" applyBorder="1" applyAlignment="1">
      <alignment horizontal="center" vertical="center" wrapText="1"/>
    </xf>
    <xf numFmtId="0" fontId="74" fillId="24" borderId="57" xfId="0" applyFont="1" applyFill="1" applyBorder="1" applyAlignment="1">
      <alignment horizontal="center" vertical="center" wrapText="1"/>
    </xf>
    <xf numFmtId="0" fontId="75" fillId="24" borderId="10" xfId="0" applyFont="1" applyFill="1" applyBorder="1" applyAlignment="1">
      <alignment horizontal="center" vertical="center" wrapText="1"/>
    </xf>
    <xf numFmtId="0" fontId="75" fillId="24" borderId="11" xfId="0" applyFont="1" applyFill="1" applyBorder="1" applyAlignment="1">
      <alignment horizontal="center" vertical="center" wrapText="1"/>
    </xf>
    <xf numFmtId="0" fontId="75" fillId="24" borderId="12" xfId="0" applyFont="1" applyFill="1" applyBorder="1" applyAlignment="1">
      <alignment horizontal="center" vertical="center" wrapText="1"/>
    </xf>
    <xf numFmtId="2" fontId="74" fillId="24" borderId="54" xfId="32" quotePrefix="1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2" fontId="74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43" fillId="0" borderId="0" xfId="53" applyFont="1" applyAlignment="1">
      <alignment horizontal="center" vertical="center"/>
    </xf>
    <xf numFmtId="0" fontId="47" fillId="24" borderId="21" xfId="53" applyFont="1" applyFill="1" applyBorder="1" applyAlignment="1">
      <alignment horizontal="center" vertical="center" wrapText="1"/>
    </xf>
    <xf numFmtId="0" fontId="47" fillId="24" borderId="16" xfId="53" applyFont="1" applyFill="1" applyBorder="1" applyAlignment="1">
      <alignment horizontal="center" vertical="center" wrapText="1"/>
    </xf>
    <xf numFmtId="0" fontId="47" fillId="24" borderId="18" xfId="53" applyFont="1" applyFill="1" applyBorder="1" applyAlignment="1">
      <alignment horizontal="center" vertical="center" wrapText="1"/>
    </xf>
    <xf numFmtId="0" fontId="47" fillId="24" borderId="10" xfId="53" applyFont="1" applyFill="1" applyBorder="1" applyAlignment="1">
      <alignment horizontal="center" vertical="center" wrapText="1"/>
    </xf>
    <xf numFmtId="0" fontId="47" fillId="24" borderId="11" xfId="53" applyFont="1" applyFill="1" applyBorder="1" applyAlignment="1">
      <alignment horizontal="center" vertical="center" wrapText="1"/>
    </xf>
    <xf numFmtId="0" fontId="47" fillId="24" borderId="12" xfId="53" applyFont="1" applyFill="1" applyBorder="1" applyAlignment="1">
      <alignment horizontal="center" vertical="center" wrapText="1"/>
    </xf>
    <xf numFmtId="1" fontId="47" fillId="24" borderId="35" xfId="54" applyNumberFormat="1" applyFont="1" applyFill="1" applyBorder="1" applyAlignment="1">
      <alignment horizontal="center" vertical="center"/>
    </xf>
    <xf numFmtId="1" fontId="47" fillId="24" borderId="55" xfId="54" applyNumberFormat="1" applyFont="1" applyFill="1" applyBorder="1" applyAlignment="1">
      <alignment horizontal="center" vertical="center"/>
    </xf>
    <xf numFmtId="1" fontId="47" fillId="24" borderId="56" xfId="54" applyNumberFormat="1" applyFont="1" applyFill="1" applyBorder="1" applyAlignment="1">
      <alignment horizontal="center" vertical="center"/>
    </xf>
    <xf numFmtId="1" fontId="47" fillId="24" borderId="98" xfId="54" applyNumberFormat="1" applyFont="1" applyFill="1" applyBorder="1" applyAlignment="1">
      <alignment horizontal="center" vertical="center"/>
    </xf>
    <xf numFmtId="1" fontId="47" fillId="24" borderId="69" xfId="54" applyNumberFormat="1" applyFont="1" applyFill="1" applyBorder="1" applyAlignment="1">
      <alignment horizontal="center" vertical="center"/>
    </xf>
    <xf numFmtId="1" fontId="47" fillId="24" borderId="70" xfId="54" applyNumberFormat="1" applyFont="1" applyFill="1" applyBorder="1" applyAlignment="1">
      <alignment horizontal="center" vertical="center"/>
    </xf>
    <xf numFmtId="0" fontId="48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83" fillId="25" borderId="16" xfId="144" applyFont="1" applyFill="1" applyBorder="1" applyAlignment="1">
      <alignment horizontal="center" vertical="center" wrapText="1"/>
    </xf>
    <xf numFmtId="0" fontId="83" fillId="25" borderId="16" xfId="144" applyFont="1" applyFill="1" applyBorder="1" applyAlignment="1">
      <alignment wrapText="1"/>
    </xf>
    <xf numFmtId="0" fontId="83" fillId="25" borderId="18" xfId="144" applyFont="1" applyFill="1" applyBorder="1" applyAlignment="1">
      <alignment wrapText="1"/>
    </xf>
    <xf numFmtId="0" fontId="82" fillId="25" borderId="24" xfId="144" applyFont="1" applyFill="1" applyBorder="1" applyAlignment="1">
      <alignment horizontal="center" vertical="center"/>
    </xf>
    <xf numFmtId="0" fontId="82" fillId="25" borderId="28" xfId="144" applyFont="1" applyFill="1" applyBorder="1" applyAlignment="1">
      <alignment horizontal="center" vertical="center"/>
    </xf>
    <xf numFmtId="0" fontId="82" fillId="25" borderId="26" xfId="144" applyFont="1" applyFill="1" applyBorder="1" applyAlignment="1">
      <alignment horizontal="center" vertical="center"/>
    </xf>
    <xf numFmtId="0" fontId="82" fillId="25" borderId="51" xfId="144" applyFont="1" applyFill="1" applyBorder="1" applyAlignment="1">
      <alignment horizontal="center" vertical="center"/>
    </xf>
    <xf numFmtId="0" fontId="82" fillId="25" borderId="33" xfId="144" applyFont="1" applyFill="1" applyBorder="1" applyAlignment="1">
      <alignment horizontal="center" vertical="center"/>
    </xf>
    <xf numFmtId="0" fontId="82" fillId="25" borderId="50" xfId="144" applyFont="1" applyFill="1" applyBorder="1" applyAlignment="1">
      <alignment horizontal="center" vertical="center"/>
    </xf>
    <xf numFmtId="0" fontId="82" fillId="25" borderId="11" xfId="144" applyFont="1" applyFill="1" applyBorder="1" applyAlignment="1">
      <alignment horizontal="center" vertical="center"/>
    </xf>
    <xf numFmtId="0" fontId="82" fillId="25" borderId="16" xfId="144" applyFont="1" applyFill="1" applyBorder="1" applyAlignment="1">
      <alignment horizontal="center" vertical="center" wrapText="1"/>
    </xf>
    <xf numFmtId="0" fontId="82" fillId="25" borderId="16" xfId="144" applyFont="1" applyFill="1" applyBorder="1" applyAlignment="1"/>
    <xf numFmtId="0" fontId="82" fillId="25" borderId="11" xfId="144" applyFont="1" applyFill="1" applyBorder="1" applyAlignment="1"/>
    <xf numFmtId="0" fontId="82" fillId="25" borderId="31" xfId="144" applyFont="1" applyFill="1" applyBorder="1" applyAlignment="1">
      <alignment horizontal="center" vertical="center"/>
    </xf>
    <xf numFmtId="0" fontId="82" fillId="25" borderId="61" xfId="144" applyFont="1" applyFill="1" applyBorder="1" applyAlignment="1">
      <alignment horizontal="center" vertical="center"/>
    </xf>
    <xf numFmtId="0" fontId="82" fillId="25" borderId="0" xfId="144" applyFont="1" applyFill="1" applyBorder="1" applyAlignment="1">
      <alignment horizontal="center" vertical="center"/>
    </xf>
    <xf numFmtId="0" fontId="82" fillId="25" borderId="62" xfId="144" applyFont="1" applyFill="1" applyBorder="1" applyAlignment="1">
      <alignment horizontal="center" vertical="center"/>
    </xf>
    <xf numFmtId="0" fontId="82" fillId="25" borderId="34" xfId="144" applyFont="1" applyFill="1" applyBorder="1" applyAlignment="1">
      <alignment horizontal="center" vertical="center"/>
    </xf>
    <xf numFmtId="0" fontId="82" fillId="25" borderId="11" xfId="144" applyFont="1" applyFill="1" applyBorder="1" applyAlignment="1">
      <alignment wrapText="1"/>
    </xf>
    <xf numFmtId="0" fontId="82" fillId="25" borderId="16" xfId="144" applyFont="1" applyFill="1" applyBorder="1" applyAlignment="1">
      <alignment wrapText="1"/>
    </xf>
    <xf numFmtId="0" fontId="83" fillId="25" borderId="28" xfId="144" applyFont="1" applyFill="1" applyBorder="1" applyAlignment="1">
      <alignment horizontal="center" vertical="center" wrapText="1"/>
    </xf>
    <xf numFmtId="0" fontId="83" fillId="25" borderId="11" xfId="144" applyFont="1" applyFill="1" applyBorder="1" applyAlignment="1"/>
    <xf numFmtId="0" fontId="83" fillId="25" borderId="11" xfId="144" applyFont="1" applyFill="1" applyBorder="1" applyAlignment="1">
      <alignment wrapText="1"/>
    </xf>
    <xf numFmtId="176" fontId="89" fillId="30" borderId="105" xfId="53" applyNumberFormat="1" applyFont="1" applyFill="1" applyBorder="1" applyAlignment="1">
      <alignment horizontal="center" vertical="center" wrapText="1"/>
    </xf>
    <xf numFmtId="0" fontId="89" fillId="30" borderId="0" xfId="53" applyFont="1" applyFill="1" applyBorder="1" applyAlignment="1">
      <alignment horizontal="center" vertical="center" wrapText="1"/>
    </xf>
    <xf numFmtId="0" fontId="89" fillId="31" borderId="107" xfId="53" applyFont="1" applyFill="1" applyBorder="1" applyAlignment="1">
      <alignment horizontal="left" vertical="center"/>
    </xf>
    <xf numFmtId="0" fontId="89" fillId="30" borderId="105" xfId="53" applyFont="1" applyFill="1" applyBorder="1" applyAlignment="1">
      <alignment horizontal="center" vertical="center" wrapText="1"/>
    </xf>
    <xf numFmtId="0" fontId="89" fillId="30" borderId="105" xfId="53" applyFont="1" applyFill="1" applyBorder="1" applyAlignment="1">
      <alignment horizontal="left" vertical="center" wrapText="1"/>
    </xf>
    <xf numFmtId="176" fontId="90" fillId="30" borderId="105" xfId="53" applyNumberFormat="1" applyFont="1" applyFill="1" applyBorder="1" applyAlignment="1">
      <alignment horizontal="center" vertical="center" wrapText="1"/>
    </xf>
  </cellXfs>
  <cellStyles count="1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Excel Built-in Percent" xfId="138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10" xfId="118"/>
    <cellStyle name="Moneda 11" xfId="136"/>
    <cellStyle name="Moneda 12" xfId="142"/>
    <cellStyle name="Moneda 13" xfId="145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35" xfId="119"/>
    <cellStyle name="Normal 36" xfId="121"/>
    <cellStyle name="Normal 37" xfId="123"/>
    <cellStyle name="Normal 38" xfId="125"/>
    <cellStyle name="Normal 39" xfId="127"/>
    <cellStyle name="Normal 4" xfId="48"/>
    <cellStyle name="Normal 40" xfId="129"/>
    <cellStyle name="Normal 41" xfId="131"/>
    <cellStyle name="Normal 42" xfId="133"/>
    <cellStyle name="Normal 43" xfId="135"/>
    <cellStyle name="Normal 44" xfId="139"/>
    <cellStyle name="Normal 45" xfId="141"/>
    <cellStyle name="Normal 46" xfId="144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29" xfId="120"/>
    <cellStyle name="Porcentaje 3" xfId="49"/>
    <cellStyle name="Porcentaje 30" xfId="122"/>
    <cellStyle name="Porcentaje 31" xfId="124"/>
    <cellStyle name="Porcentaje 32" xfId="126"/>
    <cellStyle name="Porcentaje 33" xfId="128"/>
    <cellStyle name="Porcentaje 34" xfId="130"/>
    <cellStyle name="Porcentaje 35" xfId="132"/>
    <cellStyle name="Porcentaje 36" xfId="134"/>
    <cellStyle name="Porcentaje 37" xfId="137"/>
    <cellStyle name="Porcentaje 38" xfId="140"/>
    <cellStyle name="Porcentaje 39" xfId="143"/>
    <cellStyle name="Porcentaje 4" xfId="51"/>
    <cellStyle name="Porcentaje 40" xfId="146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0</xdr:row>
      <xdr:rowOff>9525</xdr:rowOff>
    </xdr:from>
    <xdr:to>
      <xdr:col>3</xdr:col>
      <xdr:colOff>57150</xdr:colOff>
      <xdr:row>4</xdr:row>
      <xdr:rowOff>104775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9525"/>
          <a:ext cx="2657475" cy="762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8"/>
  <sheetViews>
    <sheetView topLeftCell="A19" zoomScale="90" zoomScaleNormal="90" zoomScaleSheetLayoutView="100" workbookViewId="0">
      <selection activeCell="P47" sqref="P47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1.8554687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18" t="s">
        <v>27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20"/>
    </row>
    <row r="2" spans="1:16" s="1" customFormat="1" ht="15" customHeight="1" x14ac:dyDescent="0.25">
      <c r="A2" s="423" t="s">
        <v>34</v>
      </c>
      <c r="B2" s="424"/>
      <c r="C2" s="424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243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25" t="s">
        <v>3</v>
      </c>
      <c r="B7" s="428" t="s">
        <v>0</v>
      </c>
      <c r="C7" s="428" t="s">
        <v>1</v>
      </c>
      <c r="D7" s="65"/>
      <c r="E7" s="65"/>
      <c r="F7" s="421"/>
      <c r="G7" s="421"/>
      <c r="H7" s="421"/>
      <c r="I7" s="421"/>
      <c r="J7" s="421"/>
      <c r="K7" s="422"/>
      <c r="L7" s="69"/>
      <c r="M7" s="4"/>
      <c r="N7" s="4"/>
    </row>
    <row r="8" spans="1:16" x14ac:dyDescent="0.2">
      <c r="A8" s="426"/>
      <c r="B8" s="429"/>
      <c r="C8" s="429"/>
      <c r="D8" s="66"/>
      <c r="E8" s="66">
        <v>2006</v>
      </c>
      <c r="F8" s="3">
        <v>2024</v>
      </c>
      <c r="G8" s="3">
        <v>2025</v>
      </c>
      <c r="H8" s="431">
        <v>2025</v>
      </c>
      <c r="I8" s="432"/>
      <c r="J8" s="432"/>
      <c r="K8" s="433"/>
      <c r="L8" s="68">
        <v>2015</v>
      </c>
      <c r="M8" s="5">
        <v>2016</v>
      </c>
      <c r="N8" s="5"/>
    </row>
    <row r="9" spans="1:16" ht="33.75" customHeight="1" thickBot="1" x14ac:dyDescent="0.25">
      <c r="A9" s="427"/>
      <c r="B9" s="430"/>
      <c r="C9" s="430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>
        <v>0</v>
      </c>
      <c r="K11" s="83"/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141</v>
      </c>
      <c r="G12" s="85">
        <v>145</v>
      </c>
      <c r="H12" s="85">
        <v>30</v>
      </c>
      <c r="I12" s="53">
        <v>31</v>
      </c>
      <c r="J12" s="54">
        <v>23</v>
      </c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>
        <v>0</v>
      </c>
      <c r="J13" s="124">
        <v>0</v>
      </c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178</v>
      </c>
      <c r="G14" s="85">
        <v>190</v>
      </c>
      <c r="H14" s="87">
        <v>47</v>
      </c>
      <c r="I14" s="86">
        <v>63</v>
      </c>
      <c r="J14" s="88">
        <v>42</v>
      </c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18</v>
      </c>
      <c r="G15" s="85">
        <v>25</v>
      </c>
      <c r="H15" s="87">
        <v>6</v>
      </c>
      <c r="I15" s="86">
        <v>8</v>
      </c>
      <c r="J15" s="88">
        <v>6</v>
      </c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93</v>
      </c>
      <c r="G16" s="85">
        <v>95</v>
      </c>
      <c r="H16" s="87">
        <v>21</v>
      </c>
      <c r="I16" s="86">
        <v>22</v>
      </c>
      <c r="J16" s="88">
        <v>38</v>
      </c>
      <c r="K16" s="82"/>
      <c r="L16" s="72"/>
      <c r="M16" s="15"/>
      <c r="N16" s="111"/>
      <c r="O16" s="120"/>
      <c r="P16" s="120"/>
    </row>
    <row r="17" spans="1:17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735</v>
      </c>
      <c r="G17" s="85">
        <v>740</v>
      </c>
      <c r="H17" s="87">
        <v>172</v>
      </c>
      <c r="I17" s="86">
        <v>203</v>
      </c>
      <c r="J17" s="88">
        <v>175</v>
      </c>
      <c r="K17" s="82"/>
      <c r="L17" s="71"/>
      <c r="M17" s="15"/>
      <c r="N17" s="111"/>
      <c r="O17" s="120"/>
      <c r="P17" s="120"/>
      <c r="Q17" s="120"/>
    </row>
    <row r="18" spans="1:17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68</v>
      </c>
      <c r="G18" s="85">
        <v>70</v>
      </c>
      <c r="H18" s="87">
        <v>15</v>
      </c>
      <c r="I18" s="86">
        <v>19</v>
      </c>
      <c r="J18" s="88">
        <v>20</v>
      </c>
      <c r="K18" s="82"/>
      <c r="L18" s="72"/>
      <c r="M18" s="15"/>
      <c r="N18" s="111"/>
      <c r="O18" s="120"/>
      <c r="P18" s="120"/>
    </row>
    <row r="19" spans="1:17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46</v>
      </c>
      <c r="G19" s="85">
        <v>40</v>
      </c>
      <c r="H19" s="89">
        <v>10</v>
      </c>
      <c r="I19" s="55">
        <v>12</v>
      </c>
      <c r="J19" s="56">
        <v>10</v>
      </c>
      <c r="K19" s="84"/>
      <c r="L19" s="73"/>
      <c r="M19" s="21"/>
      <c r="N19" s="112"/>
      <c r="O19" s="120"/>
      <c r="P19" s="120"/>
    </row>
    <row r="20" spans="1:17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2</v>
      </c>
      <c r="G20" s="85">
        <v>4</v>
      </c>
      <c r="H20" s="87">
        <v>2</v>
      </c>
      <c r="I20" s="86">
        <v>11</v>
      </c>
      <c r="J20" s="88">
        <v>6</v>
      </c>
      <c r="K20" s="82"/>
      <c r="L20" s="72"/>
      <c r="M20" s="15"/>
      <c r="N20" s="111"/>
      <c r="O20" s="120"/>
      <c r="P20" s="120"/>
    </row>
    <row r="21" spans="1:17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494</v>
      </c>
      <c r="G21" s="85">
        <v>500</v>
      </c>
      <c r="H21" s="87">
        <v>128</v>
      </c>
      <c r="I21" s="86">
        <v>146</v>
      </c>
      <c r="J21" s="88">
        <v>89</v>
      </c>
      <c r="K21" s="82"/>
      <c r="L21" s="72"/>
      <c r="M21" s="15"/>
      <c r="N21" s="111"/>
      <c r="O21" s="120"/>
      <c r="P21" s="120"/>
      <c r="Q21" s="131"/>
    </row>
    <row r="22" spans="1:17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2</v>
      </c>
      <c r="G22" s="85">
        <v>4</v>
      </c>
      <c r="H22" s="89">
        <v>2</v>
      </c>
      <c r="I22" s="55">
        <v>1</v>
      </c>
      <c r="J22" s="56">
        <v>0</v>
      </c>
      <c r="K22" s="84"/>
      <c r="L22" s="73"/>
      <c r="M22" s="21"/>
      <c r="N22" s="112"/>
      <c r="O22" s="120"/>
      <c r="P22" s="120"/>
      <c r="Q22" s="131"/>
    </row>
    <row r="23" spans="1:17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7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7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7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7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7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7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7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7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7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758</v>
      </c>
      <c r="G34" s="85">
        <v>700</v>
      </c>
      <c r="H34" s="86">
        <v>175</v>
      </c>
      <c r="I34" s="86">
        <v>190</v>
      </c>
      <c r="J34" s="88">
        <v>173</v>
      </c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684</v>
      </c>
      <c r="G35" s="85">
        <v>644</v>
      </c>
      <c r="H35" s="86">
        <v>161</v>
      </c>
      <c r="I35" s="86">
        <v>100</v>
      </c>
      <c r="J35" s="88">
        <v>192</v>
      </c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211</v>
      </c>
      <c r="G36" s="85">
        <v>171</v>
      </c>
      <c r="H36" s="86">
        <v>43</v>
      </c>
      <c r="I36" s="86">
        <v>45</v>
      </c>
      <c r="J36" s="88">
        <v>41</v>
      </c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1015</v>
      </c>
      <c r="G37" s="85">
        <v>640</v>
      </c>
      <c r="H37" s="86">
        <v>160</v>
      </c>
      <c r="I37" s="86">
        <v>170</v>
      </c>
      <c r="J37" s="88">
        <v>154</v>
      </c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100</v>
      </c>
      <c r="G38" s="85">
        <v>90</v>
      </c>
      <c r="H38" s="86">
        <v>12</v>
      </c>
      <c r="I38" s="103">
        <v>10</v>
      </c>
      <c r="J38" s="104">
        <v>24</v>
      </c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683</v>
      </c>
      <c r="G40" s="85">
        <v>724</v>
      </c>
      <c r="H40" s="86">
        <v>310</v>
      </c>
      <c r="I40" s="53">
        <v>117</v>
      </c>
      <c r="J40" s="54">
        <v>123</v>
      </c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2777</v>
      </c>
      <c r="G41" s="85">
        <v>2999</v>
      </c>
      <c r="H41" s="86">
        <v>650</v>
      </c>
      <c r="I41" s="86">
        <v>511</v>
      </c>
      <c r="J41" s="88">
        <v>737</v>
      </c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488</v>
      </c>
      <c r="G42" s="85">
        <v>522</v>
      </c>
      <c r="H42" s="86">
        <v>96</v>
      </c>
      <c r="I42" s="86">
        <v>102</v>
      </c>
      <c r="J42" s="88">
        <v>99</v>
      </c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449</v>
      </c>
      <c r="G43" s="85">
        <v>480</v>
      </c>
      <c r="H43" s="86">
        <v>96</v>
      </c>
      <c r="I43" s="86">
        <v>102</v>
      </c>
      <c r="J43" s="88">
        <v>99</v>
      </c>
      <c r="K43" s="88"/>
      <c r="L43" s="127"/>
      <c r="M43" s="128"/>
      <c r="N43" s="126"/>
      <c r="O43" s="120"/>
      <c r="P43" s="120"/>
    </row>
    <row r="44" spans="1:17" s="2" customFormat="1" x14ac:dyDescent="0.2">
      <c r="A44" s="130" t="s">
        <v>49</v>
      </c>
      <c r="B44" s="9" t="s">
        <v>4</v>
      </c>
      <c r="C44" s="9" t="s">
        <v>21</v>
      </c>
      <c r="D44" s="9"/>
      <c r="E44" s="9"/>
      <c r="F44" s="86">
        <v>198</v>
      </c>
      <c r="G44" s="85">
        <v>212</v>
      </c>
      <c r="H44" s="86">
        <v>49</v>
      </c>
      <c r="I44" s="86">
        <v>43</v>
      </c>
      <c r="J44" s="88">
        <v>54</v>
      </c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41</v>
      </c>
      <c r="B45" s="9" t="s">
        <v>4</v>
      </c>
      <c r="C45" s="9" t="s">
        <v>21</v>
      </c>
      <c r="D45" s="9"/>
      <c r="E45" s="9"/>
      <c r="F45" s="86">
        <v>774</v>
      </c>
      <c r="G45" s="85">
        <v>836</v>
      </c>
      <c r="H45" s="86">
        <v>153</v>
      </c>
      <c r="I45" s="86">
        <v>176</v>
      </c>
      <c r="J45" s="88">
        <v>206</v>
      </c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42</v>
      </c>
      <c r="B46" s="9" t="s">
        <v>4</v>
      </c>
      <c r="C46" s="9" t="s">
        <v>21</v>
      </c>
      <c r="D46" s="9"/>
      <c r="E46" s="9"/>
      <c r="F46" s="86">
        <v>309</v>
      </c>
      <c r="G46" s="85">
        <v>331</v>
      </c>
      <c r="H46" s="86">
        <v>60</v>
      </c>
      <c r="I46" s="86">
        <v>57</v>
      </c>
      <c r="J46" s="88">
        <v>59</v>
      </c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43</v>
      </c>
      <c r="B47" s="9" t="s">
        <v>4</v>
      </c>
      <c r="C47" s="9" t="s">
        <v>21</v>
      </c>
      <c r="D47" s="9"/>
      <c r="E47" s="9"/>
      <c r="F47" s="86">
        <v>3</v>
      </c>
      <c r="G47" s="85">
        <v>5</v>
      </c>
      <c r="H47" s="86">
        <v>1</v>
      </c>
      <c r="I47" s="86">
        <v>2</v>
      </c>
      <c r="J47" s="88">
        <v>0</v>
      </c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242</v>
      </c>
      <c r="B48" s="9" t="s">
        <v>4</v>
      </c>
      <c r="C48" s="9" t="s">
        <v>21</v>
      </c>
      <c r="D48" s="9"/>
      <c r="E48" s="9"/>
      <c r="F48" s="86">
        <v>0</v>
      </c>
      <c r="G48" s="85">
        <v>500</v>
      </c>
      <c r="H48" s="86">
        <v>0</v>
      </c>
      <c r="I48" s="86">
        <v>1398</v>
      </c>
      <c r="J48" s="88">
        <v>879</v>
      </c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48</v>
      </c>
      <c r="B49" s="9" t="s">
        <v>4</v>
      </c>
      <c r="C49" s="9" t="s">
        <v>21</v>
      </c>
      <c r="D49" s="9"/>
      <c r="E49" s="9"/>
      <c r="F49" s="86">
        <v>540</v>
      </c>
      <c r="G49" s="85">
        <v>583</v>
      </c>
      <c r="H49" s="129">
        <v>136</v>
      </c>
      <c r="I49" s="129">
        <v>184</v>
      </c>
      <c r="J49" s="88">
        <v>181</v>
      </c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44</v>
      </c>
      <c r="B50" s="9" t="s">
        <v>4</v>
      </c>
      <c r="C50" s="9" t="s">
        <v>21</v>
      </c>
      <c r="D50" s="9"/>
      <c r="E50" s="9"/>
      <c r="F50" s="86">
        <v>317</v>
      </c>
      <c r="G50" s="85">
        <v>342</v>
      </c>
      <c r="H50" s="86">
        <v>81</v>
      </c>
      <c r="I50" s="86">
        <v>97</v>
      </c>
      <c r="J50" s="88">
        <v>57</v>
      </c>
      <c r="K50" s="88"/>
      <c r="L50" s="127"/>
      <c r="M50" s="128"/>
      <c r="N50" s="126"/>
      <c r="O50" s="120"/>
      <c r="P50" s="120"/>
    </row>
    <row r="51" spans="1:16" s="2" customFormat="1" x14ac:dyDescent="0.2">
      <c r="A51" s="22" t="s">
        <v>45</v>
      </c>
      <c r="B51" s="9" t="s">
        <v>4</v>
      </c>
      <c r="C51" s="9" t="s">
        <v>21</v>
      </c>
      <c r="D51" s="9"/>
      <c r="E51" s="9"/>
      <c r="F51" s="86">
        <v>0</v>
      </c>
      <c r="G51" s="85">
        <v>0</v>
      </c>
      <c r="H51" s="86">
        <v>0</v>
      </c>
      <c r="I51" s="86"/>
      <c r="J51" s="88">
        <v>0</v>
      </c>
      <c r="K51" s="88"/>
      <c r="L51" s="127"/>
      <c r="M51" s="128"/>
      <c r="N51" s="126"/>
      <c r="O51" s="120"/>
      <c r="P51" s="120"/>
    </row>
    <row r="52" spans="1:16" s="2" customFormat="1" x14ac:dyDescent="0.2">
      <c r="A52" s="22" t="s">
        <v>46</v>
      </c>
      <c r="B52" s="9" t="s">
        <v>4</v>
      </c>
      <c r="C52" s="9" t="s">
        <v>21</v>
      </c>
      <c r="D52" s="9"/>
      <c r="E52" s="9"/>
      <c r="F52" s="86">
        <v>0</v>
      </c>
      <c r="G52" s="85">
        <v>0</v>
      </c>
      <c r="H52" s="86">
        <v>0</v>
      </c>
      <c r="I52" s="86"/>
      <c r="J52" s="88">
        <v>0</v>
      </c>
      <c r="K52" s="88"/>
      <c r="L52" s="127"/>
      <c r="M52" s="128"/>
      <c r="N52" s="126"/>
      <c r="O52" s="120"/>
      <c r="P52" s="120"/>
    </row>
    <row r="53" spans="1:16" ht="27" customHeight="1" thickBot="1" x14ac:dyDescent="0.25">
      <c r="A53" s="415" t="s">
        <v>36</v>
      </c>
      <c r="B53" s="416"/>
      <c r="C53" s="416"/>
      <c r="D53" s="416"/>
      <c r="E53" s="416"/>
      <c r="F53" s="416"/>
      <c r="G53" s="416"/>
      <c r="H53" s="416"/>
      <c r="I53" s="416"/>
      <c r="J53" s="416"/>
      <c r="K53" s="417"/>
    </row>
    <row r="54" spans="1:16" ht="13.5" thickBot="1" x14ac:dyDescent="0.25">
      <c r="A54" s="415"/>
      <c r="B54" s="416"/>
      <c r="C54" s="416"/>
      <c r="D54" s="416"/>
      <c r="E54" s="416"/>
      <c r="F54" s="416"/>
      <c r="G54" s="416"/>
      <c r="H54" s="416"/>
      <c r="I54" s="416"/>
      <c r="J54" s="416"/>
      <c r="K54" s="417"/>
    </row>
    <row r="56" spans="1:16" ht="31.5" customHeight="1" x14ac:dyDescent="0.2"/>
    <row r="70" ht="24" customHeight="1" x14ac:dyDescent="0.2"/>
    <row r="75" ht="24.75" customHeight="1" x14ac:dyDescent="0.2"/>
    <row r="83" ht="31.5" customHeight="1" x14ac:dyDescent="0.2"/>
    <row r="85" ht="24" customHeight="1" x14ac:dyDescent="0.2"/>
    <row r="92" ht="35.25" customHeight="1" x14ac:dyDescent="0.2"/>
    <row r="94" ht="22.5" customHeight="1" x14ac:dyDescent="0.2"/>
    <row r="97" ht="18" customHeight="1" x14ac:dyDescent="0.2"/>
    <row r="99" ht="33.75" customHeight="1" x14ac:dyDescent="0.2"/>
    <row r="101" ht="21" customHeight="1" x14ac:dyDescent="0.2"/>
    <row r="102" ht="26.25" customHeight="1" x14ac:dyDescent="0.2"/>
    <row r="103" ht="22.5" customHeight="1" x14ac:dyDescent="0.2"/>
    <row r="105" ht="35.25" customHeight="1" x14ac:dyDescent="0.2"/>
    <row r="109" ht="22.5" customHeight="1" x14ac:dyDescent="0.2"/>
    <row r="111" ht="25.5" customHeight="1" x14ac:dyDescent="0.2"/>
    <row r="118" ht="24.75" customHeight="1" x14ac:dyDescent="0.2"/>
  </sheetData>
  <mergeCells count="9">
    <mergeCell ref="A54:K54"/>
    <mergeCell ref="A53:K53"/>
    <mergeCell ref="A1:N1"/>
    <mergeCell ref="F7:K7"/>
    <mergeCell ref="A2:C2"/>
    <mergeCell ref="A7:A9"/>
    <mergeCell ref="B7:B9"/>
    <mergeCell ref="C7:C9"/>
    <mergeCell ref="H8:K8"/>
  </mergeCells>
  <phoneticPr fontId="44" type="noConversion"/>
  <printOptions horizontalCentered="1"/>
  <pageMargins left="0" right="0" top="0.43307086614173229" bottom="0" header="0" footer="0"/>
  <pageSetup paperSize="9" scale="95" orientation="landscape" horizontalDpi="300" verticalDpi="300" r:id="rId1"/>
  <headerFooter alignWithMargins="0"/>
  <rowBreaks count="2" manualBreakCount="2">
    <brk id="81" max="16383" man="1"/>
    <brk id="10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zoomScale="75" zoomScaleNormal="75" zoomScaleSheetLayoutView="85" workbookViewId="0">
      <selection activeCell="P47" sqref="P47"/>
    </sheetView>
  </sheetViews>
  <sheetFormatPr baseColWidth="10" defaultColWidth="11.42578125" defaultRowHeight="12.75" x14ac:dyDescent="0.2"/>
  <cols>
    <col min="1" max="1" width="86.140625" style="143" customWidth="1"/>
    <col min="2" max="2" width="17" style="143" customWidth="1"/>
    <col min="3" max="3" width="13.5703125" style="143" customWidth="1"/>
    <col min="4" max="4" width="14.7109375" style="143" hidden="1" customWidth="1"/>
    <col min="5" max="5" width="13.5703125" style="143" customWidth="1"/>
    <col min="6" max="6" width="13.140625" style="143" customWidth="1"/>
    <col min="7" max="7" width="14" style="143" customWidth="1"/>
    <col min="8" max="8" width="14.28515625" style="143" customWidth="1"/>
    <col min="9" max="16384" width="11.42578125" style="143"/>
  </cols>
  <sheetData>
    <row r="1" spans="1:8" s="138" customFormat="1" ht="24.75" x14ac:dyDescent="0.25">
      <c r="A1" s="137" t="s">
        <v>244</v>
      </c>
      <c r="B1" s="137"/>
      <c r="C1" s="137"/>
      <c r="D1" s="137"/>
      <c r="E1" s="137"/>
      <c r="F1" s="137"/>
      <c r="G1" s="137"/>
    </row>
    <row r="2" spans="1:8" s="138" customFormat="1" ht="15" customHeight="1" x14ac:dyDescent="0.25">
      <c r="A2" s="285"/>
      <c r="B2" s="285"/>
      <c r="C2" s="139"/>
    </row>
    <row r="3" spans="1:8" s="138" customFormat="1" ht="15" customHeight="1" x14ac:dyDescent="0.25">
      <c r="A3" s="434" t="s">
        <v>50</v>
      </c>
      <c r="B3" s="434"/>
      <c r="C3" s="434"/>
    </row>
    <row r="4" spans="1:8" s="138" customFormat="1" ht="15" customHeight="1" x14ac:dyDescent="0.25">
      <c r="A4" s="140" t="s">
        <v>51</v>
      </c>
      <c r="B4" s="285"/>
      <c r="C4" s="139"/>
    </row>
    <row r="5" spans="1:8" s="138" customFormat="1" ht="15" customHeight="1" x14ac:dyDescent="0.25">
      <c r="A5" s="140" t="s">
        <v>52</v>
      </c>
      <c r="B5" s="285"/>
      <c r="C5" s="139"/>
    </row>
    <row r="6" spans="1:8" s="138" customFormat="1" ht="15" customHeight="1" x14ac:dyDescent="0.25">
      <c r="A6" s="140"/>
      <c r="B6" s="285"/>
      <c r="C6" s="139"/>
    </row>
    <row r="7" spans="1:8" s="138" customFormat="1" ht="15" customHeight="1" x14ac:dyDescent="0.25">
      <c r="A7" s="140" t="s">
        <v>53</v>
      </c>
      <c r="B7" s="285"/>
      <c r="C7" s="139"/>
    </row>
    <row r="8" spans="1:8" ht="15" customHeight="1" thickBot="1" x14ac:dyDescent="0.25">
      <c r="A8" s="140"/>
      <c r="B8" s="141"/>
      <c r="C8" s="142"/>
    </row>
    <row r="9" spans="1:8" ht="15.75" x14ac:dyDescent="0.2">
      <c r="A9" s="435" t="s">
        <v>3</v>
      </c>
      <c r="B9" s="438" t="s">
        <v>0</v>
      </c>
      <c r="C9" s="441" t="s">
        <v>1</v>
      </c>
      <c r="D9" s="444" t="s">
        <v>54</v>
      </c>
      <c r="E9" s="445"/>
      <c r="F9" s="445"/>
      <c r="G9" s="445"/>
      <c r="H9" s="446"/>
    </row>
    <row r="10" spans="1:8" ht="16.5" thickBot="1" x14ac:dyDescent="0.25">
      <c r="A10" s="436"/>
      <c r="B10" s="439"/>
      <c r="C10" s="442"/>
      <c r="D10" s="447" t="s">
        <v>55</v>
      </c>
      <c r="E10" s="448"/>
      <c r="F10" s="448"/>
      <c r="G10" s="448"/>
      <c r="H10" s="449"/>
    </row>
    <row r="11" spans="1:8" ht="26.25" thickBot="1" x14ac:dyDescent="0.25">
      <c r="A11" s="437"/>
      <c r="B11" s="440"/>
      <c r="C11" s="443"/>
      <c r="D11" s="144" t="s">
        <v>2</v>
      </c>
      <c r="E11" s="145" t="s">
        <v>23</v>
      </c>
      <c r="F11" s="145" t="s">
        <v>25</v>
      </c>
      <c r="G11" s="145" t="s">
        <v>26</v>
      </c>
      <c r="H11" s="146" t="s">
        <v>56</v>
      </c>
    </row>
    <row r="12" spans="1:8" s="152" customFormat="1" ht="24.95" customHeight="1" x14ac:dyDescent="0.2">
      <c r="A12" s="147" t="s">
        <v>57</v>
      </c>
      <c r="B12" s="148" t="s">
        <v>4</v>
      </c>
      <c r="C12" s="148" t="s">
        <v>58</v>
      </c>
      <c r="D12" s="149">
        <v>1770</v>
      </c>
      <c r="E12" s="149">
        <v>114</v>
      </c>
      <c r="F12" s="149">
        <v>148</v>
      </c>
      <c r="G12" s="150">
        <v>155</v>
      </c>
      <c r="H12" s="151"/>
    </row>
    <row r="13" spans="1:8" s="152" customFormat="1" ht="24.95" customHeight="1" x14ac:dyDescent="0.2">
      <c r="A13" s="153" t="s">
        <v>59</v>
      </c>
      <c r="B13" s="154" t="s">
        <v>4</v>
      </c>
      <c r="C13" s="154" t="s">
        <v>58</v>
      </c>
      <c r="D13" s="149">
        <v>1300</v>
      </c>
      <c r="E13" s="155">
        <v>258</v>
      </c>
      <c r="F13" s="155">
        <v>473</v>
      </c>
      <c r="G13" s="156">
        <v>483</v>
      </c>
      <c r="H13" s="157"/>
    </row>
    <row r="14" spans="1:8" s="152" customFormat="1" ht="24.95" customHeight="1" x14ac:dyDescent="0.2">
      <c r="A14" s="153" t="s">
        <v>60</v>
      </c>
      <c r="B14" s="154" t="s">
        <v>4</v>
      </c>
      <c r="C14" s="154" t="s">
        <v>58</v>
      </c>
      <c r="D14" s="149">
        <v>160</v>
      </c>
      <c r="E14" s="155">
        <v>10</v>
      </c>
      <c r="F14" s="155">
        <v>11</v>
      </c>
      <c r="G14" s="156">
        <v>11</v>
      </c>
      <c r="H14" s="157"/>
    </row>
    <row r="15" spans="1:8" ht="24.95" customHeight="1" x14ac:dyDescent="0.2">
      <c r="A15" s="158" t="s">
        <v>61</v>
      </c>
      <c r="B15" s="154" t="s">
        <v>4</v>
      </c>
      <c r="C15" s="154" t="s">
        <v>58</v>
      </c>
      <c r="D15" s="159">
        <f>SUM(D12:D14)</f>
        <v>3230</v>
      </c>
      <c r="E15" s="160">
        <f>SUM(E12:E14)</f>
        <v>382</v>
      </c>
      <c r="F15" s="160">
        <f>SUM(F12:F14)</f>
        <v>632</v>
      </c>
      <c r="G15" s="160">
        <f>SUM(G12:G14)</f>
        <v>649</v>
      </c>
      <c r="H15" s="160">
        <f>SUM(H12:H14)</f>
        <v>0</v>
      </c>
    </row>
    <row r="17" spans="6:7" x14ac:dyDescent="0.2">
      <c r="G17" s="143" t="s">
        <v>54</v>
      </c>
    </row>
    <row r="18" spans="6:7" x14ac:dyDescent="0.2">
      <c r="F18" s="143" t="s">
        <v>54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opLeftCell="A7" workbookViewId="0">
      <selection activeCell="P47" sqref="P47"/>
    </sheetView>
  </sheetViews>
  <sheetFormatPr baseColWidth="10" defaultColWidth="11.5703125" defaultRowHeight="14.25" x14ac:dyDescent="0.2"/>
  <cols>
    <col min="1" max="1" width="36.7109375" style="357" customWidth="1"/>
    <col min="2" max="4" width="11.5703125" style="357"/>
    <col min="5" max="14" width="0" style="357" hidden="1" customWidth="1"/>
    <col min="15" max="15" width="14.85546875" style="357" bestFit="1" customWidth="1"/>
    <col min="16" max="16" width="15.85546875" style="357" bestFit="1" customWidth="1"/>
    <col min="17" max="18" width="14.85546875" style="357" bestFit="1" customWidth="1"/>
    <col min="19" max="19" width="11.7109375" style="357" bestFit="1" customWidth="1"/>
    <col min="20" max="20" width="12.42578125" style="357" bestFit="1" customWidth="1"/>
    <col min="21" max="21" width="16.28515625" style="357" bestFit="1" customWidth="1"/>
    <col min="22" max="16384" width="11.5703125" style="357"/>
  </cols>
  <sheetData>
    <row r="1" spans="1:22" ht="15.75" x14ac:dyDescent="0.2">
      <c r="A1" s="450" t="s">
        <v>27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  <c r="R1" s="450"/>
      <c r="S1" s="450"/>
      <c r="T1" s="450"/>
      <c r="U1" s="450"/>
      <c r="V1" s="450"/>
    </row>
    <row r="2" spans="1:22" ht="23.25" x14ac:dyDescent="0.2">
      <c r="A2" s="178"/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179"/>
    </row>
    <row r="3" spans="1:22" ht="15.75" x14ac:dyDescent="0.2">
      <c r="A3" s="180" t="s">
        <v>263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351"/>
    </row>
    <row r="4" spans="1:22" ht="15.75" x14ac:dyDescent="0.2">
      <c r="A4" s="180" t="s">
        <v>67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351"/>
    </row>
    <row r="5" spans="1:22" ht="15.75" x14ac:dyDescent="0.2">
      <c r="A5" s="180" t="s">
        <v>68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351"/>
    </row>
    <row r="6" spans="1:22" x14ac:dyDescent="0.2">
      <c r="A6" s="358"/>
      <c r="B6" s="358"/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179"/>
    </row>
    <row r="7" spans="1:22" ht="16.5" thickBot="1" x14ac:dyDescent="0.25">
      <c r="A7" s="182" t="s">
        <v>53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</row>
    <row r="8" spans="1:22" ht="15" thickBot="1" x14ac:dyDescent="0.25">
      <c r="A8" s="451" t="s">
        <v>69</v>
      </c>
      <c r="B8" s="454" t="s">
        <v>70</v>
      </c>
      <c r="C8" s="454" t="s">
        <v>71</v>
      </c>
      <c r="D8" s="454" t="s">
        <v>72</v>
      </c>
      <c r="E8" s="359" t="s">
        <v>73</v>
      </c>
      <c r="F8" s="359"/>
      <c r="G8" s="359"/>
      <c r="H8" s="359"/>
      <c r="I8" s="359"/>
      <c r="J8" s="457"/>
      <c r="K8" s="457"/>
      <c r="L8" s="457"/>
      <c r="M8" s="458"/>
      <c r="N8" s="458"/>
      <c r="O8" s="458"/>
      <c r="P8" s="458"/>
      <c r="Q8" s="458"/>
      <c r="R8" s="458"/>
      <c r="S8" s="458"/>
      <c r="T8" s="458"/>
      <c r="U8" s="458"/>
      <c r="V8" s="459"/>
    </row>
    <row r="9" spans="1:22" ht="15.75" thickTop="1" thickBot="1" x14ac:dyDescent="0.25">
      <c r="A9" s="452"/>
      <c r="B9" s="455"/>
      <c r="C9" s="455"/>
      <c r="D9" s="455"/>
      <c r="E9" s="183">
        <v>2002</v>
      </c>
      <c r="F9" s="183">
        <v>2003</v>
      </c>
      <c r="G9" s="183">
        <v>2004</v>
      </c>
      <c r="H9" s="183">
        <v>2005</v>
      </c>
      <c r="I9" s="184">
        <v>2006</v>
      </c>
      <c r="J9" s="185">
        <v>2016</v>
      </c>
      <c r="K9" s="185">
        <v>2017</v>
      </c>
      <c r="L9" s="186">
        <v>2018</v>
      </c>
      <c r="M9" s="186">
        <v>2019</v>
      </c>
      <c r="N9" s="186">
        <v>2020</v>
      </c>
      <c r="O9" s="186">
        <v>2021</v>
      </c>
      <c r="P9" s="186">
        <v>2022</v>
      </c>
      <c r="Q9" s="186">
        <v>2023</v>
      </c>
      <c r="R9" s="277">
        <v>2024</v>
      </c>
      <c r="S9" s="460">
        <v>2025</v>
      </c>
      <c r="T9" s="461"/>
      <c r="U9" s="461"/>
      <c r="V9" s="462"/>
    </row>
    <row r="10" spans="1:22" ht="36.75" thickBot="1" x14ac:dyDescent="0.25">
      <c r="A10" s="453"/>
      <c r="B10" s="456"/>
      <c r="C10" s="456"/>
      <c r="D10" s="456"/>
      <c r="E10" s="352" t="s">
        <v>74</v>
      </c>
      <c r="F10" s="352" t="s">
        <v>74</v>
      </c>
      <c r="G10" s="352" t="s">
        <v>74</v>
      </c>
      <c r="H10" s="352" t="s">
        <v>75</v>
      </c>
      <c r="I10" s="187" t="s">
        <v>22</v>
      </c>
      <c r="J10" s="188" t="s">
        <v>22</v>
      </c>
      <c r="K10" s="188" t="s">
        <v>22</v>
      </c>
      <c r="L10" s="189" t="s">
        <v>22</v>
      </c>
      <c r="M10" s="189" t="s">
        <v>22</v>
      </c>
      <c r="N10" s="189" t="s">
        <v>22</v>
      </c>
      <c r="O10" s="189" t="s">
        <v>22</v>
      </c>
      <c r="P10" s="189" t="s">
        <v>22</v>
      </c>
      <c r="Q10" s="189" t="s">
        <v>22</v>
      </c>
      <c r="R10" s="189" t="s">
        <v>76</v>
      </c>
      <c r="S10" s="278" t="s">
        <v>23</v>
      </c>
      <c r="T10" s="188" t="s">
        <v>25</v>
      </c>
      <c r="U10" s="188" t="s">
        <v>26</v>
      </c>
      <c r="V10" s="190" t="s">
        <v>28</v>
      </c>
    </row>
    <row r="11" spans="1:22" x14ac:dyDescent="0.2">
      <c r="A11" s="191" t="s">
        <v>77</v>
      </c>
      <c r="B11" s="192" t="s">
        <v>4</v>
      </c>
      <c r="C11" s="192" t="s">
        <v>78</v>
      </c>
      <c r="D11" s="192" t="s">
        <v>79</v>
      </c>
      <c r="E11" s="193" t="s">
        <v>80</v>
      </c>
      <c r="F11" s="193" t="s">
        <v>80</v>
      </c>
      <c r="G11" s="193" t="s">
        <v>80</v>
      </c>
      <c r="H11" s="194">
        <v>150</v>
      </c>
      <c r="I11" s="195">
        <v>100</v>
      </c>
      <c r="J11" s="196">
        <v>75</v>
      </c>
      <c r="K11" s="196">
        <v>75</v>
      </c>
      <c r="L11" s="197">
        <v>69</v>
      </c>
      <c r="M11" s="197">
        <v>65</v>
      </c>
      <c r="N11" s="198">
        <v>56</v>
      </c>
      <c r="O11" s="198">
        <v>56</v>
      </c>
      <c r="P11" s="198">
        <v>56</v>
      </c>
      <c r="Q11" s="198">
        <v>56</v>
      </c>
      <c r="R11" s="198">
        <v>56</v>
      </c>
      <c r="S11" s="279">
        <v>56</v>
      </c>
      <c r="T11" s="199">
        <v>56</v>
      </c>
      <c r="U11" s="200">
        <v>56</v>
      </c>
      <c r="V11" s="201"/>
    </row>
    <row r="12" spans="1:22" x14ac:dyDescent="0.2">
      <c r="A12" s="191" t="s">
        <v>81</v>
      </c>
      <c r="B12" s="192" t="s">
        <v>4</v>
      </c>
      <c r="C12" s="192" t="s">
        <v>78</v>
      </c>
      <c r="D12" s="192" t="s">
        <v>79</v>
      </c>
      <c r="E12" s="193" t="s">
        <v>80</v>
      </c>
      <c r="F12" s="193" t="s">
        <v>80</v>
      </c>
      <c r="G12" s="193" t="s">
        <v>80</v>
      </c>
      <c r="H12" s="192">
        <v>130</v>
      </c>
      <c r="I12" s="202">
        <v>122</v>
      </c>
      <c r="J12" s="203">
        <v>405</v>
      </c>
      <c r="K12" s="203">
        <v>405</v>
      </c>
      <c r="L12" s="204">
        <v>405</v>
      </c>
      <c r="M12" s="204">
        <v>405</v>
      </c>
      <c r="N12" s="204">
        <v>417</v>
      </c>
      <c r="O12" s="204">
        <v>417</v>
      </c>
      <c r="P12" s="204">
        <v>417</v>
      </c>
      <c r="Q12" s="204">
        <v>417</v>
      </c>
      <c r="R12" s="204">
        <v>417</v>
      </c>
      <c r="S12" s="280">
        <v>417</v>
      </c>
      <c r="T12" s="205">
        <v>417</v>
      </c>
      <c r="U12" s="206">
        <v>417</v>
      </c>
      <c r="V12" s="207"/>
    </row>
    <row r="13" spans="1:22" x14ac:dyDescent="0.2">
      <c r="A13" s="191" t="s">
        <v>82</v>
      </c>
      <c r="B13" s="192" t="s">
        <v>4</v>
      </c>
      <c r="C13" s="192" t="s">
        <v>83</v>
      </c>
      <c r="D13" s="192" t="s">
        <v>79</v>
      </c>
      <c r="E13" s="193" t="s">
        <v>80</v>
      </c>
      <c r="F13" s="193" t="s">
        <v>80</v>
      </c>
      <c r="G13" s="193" t="s">
        <v>80</v>
      </c>
      <c r="H13" s="193" t="s">
        <v>80</v>
      </c>
      <c r="I13" s="208" t="s">
        <v>84</v>
      </c>
      <c r="J13" s="209">
        <v>0</v>
      </c>
      <c r="K13" s="209">
        <v>0</v>
      </c>
      <c r="L13" s="210">
        <v>0</v>
      </c>
      <c r="M13" s="210">
        <v>0</v>
      </c>
      <c r="N13" s="210">
        <v>0</v>
      </c>
      <c r="O13" s="210">
        <v>0</v>
      </c>
      <c r="P13" s="210">
        <v>0</v>
      </c>
      <c r="Q13" s="210">
        <v>0</v>
      </c>
      <c r="R13" s="210">
        <v>0</v>
      </c>
      <c r="S13" s="281">
        <v>0</v>
      </c>
      <c r="T13" s="211">
        <v>0</v>
      </c>
      <c r="U13" s="212">
        <v>0</v>
      </c>
      <c r="V13" s="213"/>
    </row>
    <row r="14" spans="1:22" x14ac:dyDescent="0.2">
      <c r="A14" s="191" t="s">
        <v>85</v>
      </c>
      <c r="B14" s="192" t="s">
        <v>4</v>
      </c>
      <c r="C14" s="192" t="s">
        <v>83</v>
      </c>
      <c r="D14" s="192" t="s">
        <v>79</v>
      </c>
      <c r="E14" s="193" t="s">
        <v>80</v>
      </c>
      <c r="F14" s="193" t="s">
        <v>80</v>
      </c>
      <c r="G14" s="193" t="s">
        <v>80</v>
      </c>
      <c r="H14" s="193" t="s">
        <v>80</v>
      </c>
      <c r="I14" s="208" t="s">
        <v>84</v>
      </c>
      <c r="J14" s="209">
        <v>0</v>
      </c>
      <c r="K14" s="209">
        <v>0</v>
      </c>
      <c r="L14" s="210">
        <v>0</v>
      </c>
      <c r="M14" s="210">
        <v>0</v>
      </c>
      <c r="N14" s="210">
        <v>0</v>
      </c>
      <c r="O14" s="210">
        <v>0</v>
      </c>
      <c r="P14" s="210">
        <v>0</v>
      </c>
      <c r="Q14" s="210">
        <v>0</v>
      </c>
      <c r="R14" s="210">
        <v>0</v>
      </c>
      <c r="S14" s="282">
        <v>0</v>
      </c>
      <c r="T14" s="214">
        <v>0</v>
      </c>
      <c r="U14" s="215">
        <v>0</v>
      </c>
      <c r="V14" s="216"/>
    </row>
    <row r="15" spans="1:22" x14ac:dyDescent="0.2">
      <c r="A15" s="191" t="s">
        <v>85</v>
      </c>
      <c r="B15" s="192" t="s">
        <v>86</v>
      </c>
      <c r="C15" s="192" t="s">
        <v>83</v>
      </c>
      <c r="D15" s="192" t="s">
        <v>79</v>
      </c>
      <c r="E15" s="193" t="s">
        <v>80</v>
      </c>
      <c r="F15" s="193" t="s">
        <v>80</v>
      </c>
      <c r="G15" s="193" t="s">
        <v>80</v>
      </c>
      <c r="H15" s="193" t="s">
        <v>80</v>
      </c>
      <c r="I15" s="208" t="s">
        <v>84</v>
      </c>
      <c r="J15" s="209">
        <v>0</v>
      </c>
      <c r="K15" s="209">
        <v>0</v>
      </c>
      <c r="L15" s="210">
        <v>0</v>
      </c>
      <c r="M15" s="210">
        <v>0</v>
      </c>
      <c r="N15" s="210">
        <v>0</v>
      </c>
      <c r="O15" s="210">
        <v>0</v>
      </c>
      <c r="P15" s="217">
        <v>0</v>
      </c>
      <c r="Q15" s="217">
        <v>0</v>
      </c>
      <c r="R15" s="210">
        <v>0</v>
      </c>
      <c r="S15" s="283">
        <v>0</v>
      </c>
      <c r="T15" s="284">
        <v>0</v>
      </c>
      <c r="U15" s="218">
        <v>0</v>
      </c>
      <c r="V15" s="213"/>
    </row>
    <row r="16" spans="1:22" x14ac:dyDescent="0.2">
      <c r="A16" s="191" t="s">
        <v>87</v>
      </c>
      <c r="B16" s="192" t="s">
        <v>86</v>
      </c>
      <c r="C16" s="192" t="s">
        <v>88</v>
      </c>
      <c r="D16" s="192" t="s">
        <v>79</v>
      </c>
      <c r="E16" s="219">
        <v>6026929</v>
      </c>
      <c r="F16" s="219">
        <v>4858726</v>
      </c>
      <c r="G16" s="219">
        <v>4801465</v>
      </c>
      <c r="H16" s="220">
        <v>5760000</v>
      </c>
      <c r="I16" s="221">
        <v>9200000</v>
      </c>
      <c r="J16" s="360">
        <v>3369154.7</v>
      </c>
      <c r="K16" s="361">
        <v>4261945.1900000004</v>
      </c>
      <c r="L16" s="362">
        <v>1374927.11</v>
      </c>
      <c r="M16" s="362">
        <v>5065811.18</v>
      </c>
      <c r="N16" s="362">
        <v>3183798.46</v>
      </c>
      <c r="O16" s="362">
        <v>25661980.829999998</v>
      </c>
      <c r="P16" s="363">
        <v>97277614.319999993</v>
      </c>
      <c r="Q16" s="363">
        <v>27218874.07</v>
      </c>
      <c r="R16" s="363">
        <v>14007091.640000001</v>
      </c>
      <c r="S16" s="364">
        <v>0</v>
      </c>
      <c r="T16" s="365">
        <v>103179.51</v>
      </c>
      <c r="U16" s="366">
        <v>6891034.9400000004</v>
      </c>
      <c r="V16" s="367"/>
    </row>
    <row r="17" spans="1:22" x14ac:dyDescent="0.2">
      <c r="A17" s="191" t="s">
        <v>89</v>
      </c>
      <c r="B17" s="192" t="s">
        <v>86</v>
      </c>
      <c r="C17" s="192" t="s">
        <v>78</v>
      </c>
      <c r="D17" s="192" t="s">
        <v>79</v>
      </c>
      <c r="E17" s="222">
        <v>14280</v>
      </c>
      <c r="F17" s="222">
        <v>14280</v>
      </c>
      <c r="G17" s="222">
        <v>14280</v>
      </c>
      <c r="H17" s="223">
        <v>14280</v>
      </c>
      <c r="I17" s="224">
        <v>14280</v>
      </c>
      <c r="J17" s="368">
        <v>0</v>
      </c>
      <c r="K17" s="368">
        <v>0</v>
      </c>
      <c r="L17" s="369">
        <v>0</v>
      </c>
      <c r="M17" s="369">
        <v>0</v>
      </c>
      <c r="N17" s="369">
        <v>0</v>
      </c>
      <c r="O17" s="369">
        <v>0</v>
      </c>
      <c r="P17" s="370">
        <v>0</v>
      </c>
      <c r="Q17" s="370">
        <v>0</v>
      </c>
      <c r="R17" s="369">
        <v>0</v>
      </c>
      <c r="S17" s="364">
        <v>0</v>
      </c>
      <c r="T17" s="371">
        <v>0</v>
      </c>
      <c r="U17" s="372">
        <v>0</v>
      </c>
      <c r="V17" s="373"/>
    </row>
    <row r="18" spans="1:22" x14ac:dyDescent="0.2">
      <c r="A18" s="191" t="s">
        <v>90</v>
      </c>
      <c r="B18" s="192" t="s">
        <v>86</v>
      </c>
      <c r="C18" s="192" t="s">
        <v>83</v>
      </c>
      <c r="D18" s="192" t="s">
        <v>79</v>
      </c>
      <c r="E18" s="222">
        <v>20492</v>
      </c>
      <c r="F18" s="222">
        <v>971505</v>
      </c>
      <c r="G18" s="222">
        <v>3837</v>
      </c>
      <c r="H18" s="193" t="s">
        <v>80</v>
      </c>
      <c r="I18" s="225"/>
      <c r="J18" s="374">
        <v>137704</v>
      </c>
      <c r="K18" s="368">
        <v>1026762</v>
      </c>
      <c r="L18" s="369">
        <v>12573148</v>
      </c>
      <c r="M18" s="368">
        <v>27404862.989999998</v>
      </c>
      <c r="N18" s="368">
        <v>28451346.449999999</v>
      </c>
      <c r="O18" s="369">
        <v>12671497.84</v>
      </c>
      <c r="P18" s="369">
        <v>6741341.4800000004</v>
      </c>
      <c r="Q18" s="369">
        <v>39212026.640000001</v>
      </c>
      <c r="R18" s="369">
        <v>55583221.079999998</v>
      </c>
      <c r="S18" s="375">
        <v>0</v>
      </c>
      <c r="T18" s="376">
        <v>0</v>
      </c>
      <c r="U18" s="372">
        <v>0</v>
      </c>
      <c r="V18" s="377"/>
    </row>
    <row r="19" spans="1:22" ht="15" thickBot="1" x14ac:dyDescent="0.25">
      <c r="A19" s="191"/>
      <c r="B19" s="192"/>
      <c r="C19" s="192"/>
      <c r="D19" s="192"/>
      <c r="E19" s="192"/>
      <c r="F19" s="192"/>
      <c r="G19" s="192"/>
      <c r="H19" s="192"/>
      <c r="I19" s="202"/>
      <c r="J19" s="226"/>
      <c r="K19" s="226"/>
      <c r="L19" s="227"/>
      <c r="M19" s="228"/>
      <c r="N19" s="228"/>
      <c r="O19" s="228"/>
      <c r="P19" s="229">
        <f>SUM(P16:P18)</f>
        <v>104018955.8</v>
      </c>
      <c r="Q19" s="229">
        <f>SUM(Q16:Q18)</f>
        <v>66430900.710000001</v>
      </c>
      <c r="R19" s="229">
        <f>SUM(R16:R18)</f>
        <v>69590312.719999999</v>
      </c>
      <c r="S19" s="378">
        <v>0</v>
      </c>
      <c r="T19" s="379">
        <v>0</v>
      </c>
      <c r="U19" s="380">
        <v>0</v>
      </c>
      <c r="V19" s="381" t="s">
        <v>54</v>
      </c>
    </row>
    <row r="20" spans="1:22" ht="15" thickBot="1" x14ac:dyDescent="0.25">
      <c r="A20" s="230"/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</row>
    <row r="21" spans="1:22" ht="15.75" thickTop="1" thickBot="1" x14ac:dyDescent="0.25">
      <c r="A21" s="232" t="s">
        <v>91</v>
      </c>
      <c r="B21" s="233"/>
      <c r="C21" s="233"/>
      <c r="D21" s="233"/>
      <c r="E21" s="233"/>
      <c r="F21" s="233"/>
      <c r="G21" s="233"/>
      <c r="H21" s="233"/>
      <c r="I21" s="234"/>
      <c r="J21" s="235"/>
      <c r="K21" s="235"/>
      <c r="L21" s="236"/>
      <c r="M21" s="236"/>
      <c r="N21" s="237"/>
      <c r="O21" s="237"/>
      <c r="P21" s="237"/>
      <c r="Q21" s="237"/>
      <c r="R21" s="236"/>
      <c r="S21" s="238"/>
      <c r="T21" s="239"/>
      <c r="U21" s="239"/>
      <c r="V21" s="240"/>
    </row>
    <row r="22" spans="1:22" x14ac:dyDescent="0.2">
      <c r="A22" s="241" t="s">
        <v>92</v>
      </c>
      <c r="B22" s="192" t="s">
        <v>4</v>
      </c>
      <c r="C22" s="192" t="s">
        <v>93</v>
      </c>
      <c r="D22" s="192" t="s">
        <v>94</v>
      </c>
      <c r="E22" s="192">
        <v>33</v>
      </c>
      <c r="F22" s="192">
        <v>33</v>
      </c>
      <c r="G22" s="192">
        <v>48</v>
      </c>
      <c r="H22" s="192">
        <v>48</v>
      </c>
      <c r="I22" s="202">
        <v>47</v>
      </c>
      <c r="J22" s="203">
        <v>34</v>
      </c>
      <c r="K22" s="242">
        <f>+K23+K27+K28+K30+K34</f>
        <v>33</v>
      </c>
      <c r="L22" s="243">
        <v>28</v>
      </c>
      <c r="M22" s="243">
        <v>24</v>
      </c>
      <c r="N22" s="244">
        <v>22</v>
      </c>
      <c r="O22" s="245">
        <v>2</v>
      </c>
      <c r="P22" s="246">
        <v>20</v>
      </c>
      <c r="Q22" s="247">
        <v>20</v>
      </c>
      <c r="R22" s="248">
        <v>17</v>
      </c>
      <c r="S22" s="248">
        <v>17</v>
      </c>
      <c r="T22" s="248">
        <v>17</v>
      </c>
      <c r="U22" s="249">
        <v>17</v>
      </c>
      <c r="V22" s="248"/>
    </row>
    <row r="23" spans="1:22" x14ac:dyDescent="0.2">
      <c r="A23" s="241" t="s">
        <v>95</v>
      </c>
      <c r="B23" s="192" t="s">
        <v>4</v>
      </c>
      <c r="C23" s="192" t="s">
        <v>93</v>
      </c>
      <c r="D23" s="192" t="s">
        <v>94</v>
      </c>
      <c r="E23" s="192">
        <v>16</v>
      </c>
      <c r="F23" s="192">
        <v>16</v>
      </c>
      <c r="G23" s="192">
        <v>22</v>
      </c>
      <c r="H23" s="192">
        <v>22</v>
      </c>
      <c r="I23" s="202">
        <v>19</v>
      </c>
      <c r="J23" s="203">
        <v>17</v>
      </c>
      <c r="K23" s="250">
        <f>SUM(K24:K26)</f>
        <v>16</v>
      </c>
      <c r="L23" s="251">
        <v>17</v>
      </c>
      <c r="M23" s="251">
        <v>17</v>
      </c>
      <c r="N23" s="252">
        <v>17</v>
      </c>
      <c r="O23" s="245">
        <v>17</v>
      </c>
      <c r="P23" s="253">
        <v>14</v>
      </c>
      <c r="Q23" s="254">
        <v>14</v>
      </c>
      <c r="R23" s="248">
        <v>12</v>
      </c>
      <c r="S23" s="248">
        <v>12</v>
      </c>
      <c r="T23" s="248">
        <v>12</v>
      </c>
      <c r="U23" s="249">
        <v>12</v>
      </c>
      <c r="V23" s="248"/>
    </row>
    <row r="24" spans="1:22" x14ac:dyDescent="0.2">
      <c r="A24" s="191" t="s">
        <v>96</v>
      </c>
      <c r="B24" s="192" t="s">
        <v>4</v>
      </c>
      <c r="C24" s="192" t="s">
        <v>93</v>
      </c>
      <c r="D24" s="192" t="s">
        <v>94</v>
      </c>
      <c r="E24" s="192">
        <v>1</v>
      </c>
      <c r="F24" s="192">
        <v>1</v>
      </c>
      <c r="G24" s="192">
        <v>1</v>
      </c>
      <c r="H24" s="192">
        <v>1</v>
      </c>
      <c r="I24" s="202">
        <v>1</v>
      </c>
      <c r="J24" s="203">
        <v>2</v>
      </c>
      <c r="K24" s="250">
        <v>2</v>
      </c>
      <c r="L24" s="255">
        <v>2</v>
      </c>
      <c r="M24" s="255">
        <v>3</v>
      </c>
      <c r="N24" s="252">
        <v>3</v>
      </c>
      <c r="O24" s="245">
        <v>3</v>
      </c>
      <c r="P24" s="253">
        <v>3</v>
      </c>
      <c r="Q24" s="254">
        <v>3</v>
      </c>
      <c r="R24" s="248">
        <v>2</v>
      </c>
      <c r="S24" s="248">
        <v>2</v>
      </c>
      <c r="T24" s="248">
        <v>2</v>
      </c>
      <c r="U24" s="249">
        <v>2</v>
      </c>
      <c r="V24" s="248"/>
    </row>
    <row r="25" spans="1:22" x14ac:dyDescent="0.2">
      <c r="A25" s="191" t="s">
        <v>97</v>
      </c>
      <c r="B25" s="192" t="s">
        <v>4</v>
      </c>
      <c r="C25" s="192" t="s">
        <v>93</v>
      </c>
      <c r="D25" s="192" t="s">
        <v>94</v>
      </c>
      <c r="E25" s="192">
        <v>5</v>
      </c>
      <c r="F25" s="192">
        <v>5</v>
      </c>
      <c r="G25" s="192">
        <v>6</v>
      </c>
      <c r="H25" s="192">
        <v>6</v>
      </c>
      <c r="I25" s="202">
        <v>5</v>
      </c>
      <c r="J25" s="203">
        <v>2</v>
      </c>
      <c r="K25" s="250">
        <v>2</v>
      </c>
      <c r="L25" s="255">
        <v>2</v>
      </c>
      <c r="M25" s="255">
        <v>1</v>
      </c>
      <c r="N25" s="252">
        <v>1</v>
      </c>
      <c r="O25" s="245">
        <v>1</v>
      </c>
      <c r="P25" s="253">
        <v>1</v>
      </c>
      <c r="Q25" s="254">
        <v>1</v>
      </c>
      <c r="R25" s="248">
        <v>1</v>
      </c>
      <c r="S25" s="248">
        <v>1</v>
      </c>
      <c r="T25" s="248">
        <v>1</v>
      </c>
      <c r="U25" s="249">
        <v>1</v>
      </c>
      <c r="V25" s="248"/>
    </row>
    <row r="26" spans="1:22" x14ac:dyDescent="0.2">
      <c r="A26" s="191" t="s">
        <v>98</v>
      </c>
      <c r="B26" s="192" t="s">
        <v>4</v>
      </c>
      <c r="C26" s="192" t="s">
        <v>93</v>
      </c>
      <c r="D26" s="192" t="s">
        <v>94</v>
      </c>
      <c r="E26" s="192">
        <v>10</v>
      </c>
      <c r="F26" s="192">
        <v>10</v>
      </c>
      <c r="G26" s="192">
        <v>15</v>
      </c>
      <c r="H26" s="192">
        <v>15</v>
      </c>
      <c r="I26" s="202">
        <v>13</v>
      </c>
      <c r="J26" s="203">
        <v>13</v>
      </c>
      <c r="K26" s="250">
        <v>12</v>
      </c>
      <c r="L26" s="251">
        <v>13</v>
      </c>
      <c r="M26" s="251">
        <v>13</v>
      </c>
      <c r="N26" s="252">
        <v>13</v>
      </c>
      <c r="O26" s="245">
        <v>13</v>
      </c>
      <c r="P26" s="253">
        <v>10</v>
      </c>
      <c r="Q26" s="254">
        <v>10</v>
      </c>
      <c r="R26" s="248">
        <v>9</v>
      </c>
      <c r="S26" s="248">
        <v>9</v>
      </c>
      <c r="T26" s="248">
        <v>9</v>
      </c>
      <c r="U26" s="249">
        <v>9</v>
      </c>
      <c r="V26" s="248"/>
    </row>
    <row r="27" spans="1:22" x14ac:dyDescent="0.2">
      <c r="A27" s="241" t="s">
        <v>99</v>
      </c>
      <c r="B27" s="192" t="s">
        <v>4</v>
      </c>
      <c r="C27" s="192" t="s">
        <v>93</v>
      </c>
      <c r="D27" s="192" t="s">
        <v>94</v>
      </c>
      <c r="E27" s="192">
        <v>15</v>
      </c>
      <c r="F27" s="192">
        <v>15</v>
      </c>
      <c r="G27" s="192">
        <v>24</v>
      </c>
      <c r="H27" s="192">
        <v>24</v>
      </c>
      <c r="I27" s="202">
        <v>26</v>
      </c>
      <c r="J27" s="203">
        <v>15</v>
      </c>
      <c r="K27" s="250">
        <v>14</v>
      </c>
      <c r="L27" s="251">
        <v>9</v>
      </c>
      <c r="M27" s="251">
        <v>7</v>
      </c>
      <c r="N27" s="252">
        <v>5</v>
      </c>
      <c r="O27" s="245">
        <v>5</v>
      </c>
      <c r="P27" s="253">
        <v>6</v>
      </c>
      <c r="Q27" s="254">
        <v>6</v>
      </c>
      <c r="R27" s="248">
        <v>5</v>
      </c>
      <c r="S27" s="248">
        <v>5</v>
      </c>
      <c r="T27" s="248">
        <v>5</v>
      </c>
      <c r="U27" s="249">
        <v>5</v>
      </c>
      <c r="V27" s="248"/>
    </row>
    <row r="28" spans="1:22" x14ac:dyDescent="0.2">
      <c r="A28" s="191" t="s">
        <v>100</v>
      </c>
      <c r="B28" s="192" t="s">
        <v>4</v>
      </c>
      <c r="C28" s="192" t="s">
        <v>93</v>
      </c>
      <c r="D28" s="192" t="s">
        <v>94</v>
      </c>
      <c r="E28" s="192">
        <v>2</v>
      </c>
      <c r="F28" s="192">
        <v>2</v>
      </c>
      <c r="G28" s="192">
        <v>2</v>
      </c>
      <c r="H28" s="192">
        <v>2</v>
      </c>
      <c r="I28" s="202">
        <v>2</v>
      </c>
      <c r="J28" s="203">
        <v>1</v>
      </c>
      <c r="K28" s="250">
        <v>1</v>
      </c>
      <c r="L28" s="251">
        <v>0</v>
      </c>
      <c r="M28" s="251">
        <v>0</v>
      </c>
      <c r="N28" s="252">
        <v>0</v>
      </c>
      <c r="O28" s="245">
        <v>0</v>
      </c>
      <c r="P28" s="253">
        <v>0</v>
      </c>
      <c r="Q28" s="254">
        <v>0</v>
      </c>
      <c r="R28" s="248">
        <v>0</v>
      </c>
      <c r="S28" s="248">
        <v>0</v>
      </c>
      <c r="T28" s="248">
        <v>0</v>
      </c>
      <c r="U28" s="249">
        <v>0</v>
      </c>
      <c r="V28" s="248"/>
    </row>
    <row r="29" spans="1:22" x14ac:dyDescent="0.2">
      <c r="A29" s="191" t="s">
        <v>101</v>
      </c>
      <c r="B29" s="192" t="s">
        <v>4</v>
      </c>
      <c r="C29" s="192" t="s">
        <v>93</v>
      </c>
      <c r="D29" s="192" t="s">
        <v>94</v>
      </c>
      <c r="E29" s="192">
        <v>35</v>
      </c>
      <c r="F29" s="192">
        <v>33</v>
      </c>
      <c r="G29" s="192">
        <v>48</v>
      </c>
      <c r="H29" s="192">
        <v>48</v>
      </c>
      <c r="I29" s="202">
        <v>47</v>
      </c>
      <c r="J29" s="203">
        <v>34</v>
      </c>
      <c r="K29" s="250">
        <f>SUM(K24:K28)</f>
        <v>31</v>
      </c>
      <c r="L29" s="251">
        <v>28</v>
      </c>
      <c r="M29" s="251">
        <v>24</v>
      </c>
      <c r="N29" s="252">
        <v>22</v>
      </c>
      <c r="O29" s="245">
        <v>22</v>
      </c>
      <c r="P29" s="253">
        <v>20</v>
      </c>
      <c r="Q29" s="254">
        <v>20</v>
      </c>
      <c r="R29" s="248">
        <v>17</v>
      </c>
      <c r="S29" s="248">
        <v>17</v>
      </c>
      <c r="T29" s="248">
        <v>17</v>
      </c>
      <c r="U29" s="249">
        <v>17</v>
      </c>
      <c r="V29" s="248"/>
    </row>
    <row r="30" spans="1:22" x14ac:dyDescent="0.2">
      <c r="A30" s="191" t="s">
        <v>102</v>
      </c>
      <c r="B30" s="192" t="s">
        <v>4</v>
      </c>
      <c r="C30" s="192" t="s">
        <v>93</v>
      </c>
      <c r="D30" s="192" t="s">
        <v>94</v>
      </c>
      <c r="E30" s="192">
        <v>1</v>
      </c>
      <c r="F30" s="192">
        <v>1</v>
      </c>
      <c r="G30" s="192">
        <v>1</v>
      </c>
      <c r="H30" s="192">
        <v>1</v>
      </c>
      <c r="I30" s="202">
        <v>1</v>
      </c>
      <c r="J30" s="203">
        <v>1</v>
      </c>
      <c r="K30" s="250">
        <v>1</v>
      </c>
      <c r="L30" s="251">
        <v>1</v>
      </c>
      <c r="M30" s="251">
        <v>1</v>
      </c>
      <c r="N30" s="252">
        <v>1</v>
      </c>
      <c r="O30" s="245">
        <v>1</v>
      </c>
      <c r="P30" s="253">
        <v>1</v>
      </c>
      <c r="Q30" s="254">
        <v>1</v>
      </c>
      <c r="R30" s="248">
        <v>0</v>
      </c>
      <c r="S30" s="248">
        <v>0</v>
      </c>
      <c r="T30" s="248">
        <v>0</v>
      </c>
      <c r="U30" s="249">
        <v>0</v>
      </c>
      <c r="V30" s="248"/>
    </row>
    <row r="31" spans="1:22" x14ac:dyDescent="0.2">
      <c r="A31" s="191" t="s">
        <v>103</v>
      </c>
      <c r="B31" s="192" t="s">
        <v>4</v>
      </c>
      <c r="C31" s="192" t="s">
        <v>93</v>
      </c>
      <c r="D31" s="192" t="s">
        <v>94</v>
      </c>
      <c r="E31" s="192">
        <v>6</v>
      </c>
      <c r="F31" s="192">
        <v>6</v>
      </c>
      <c r="G31" s="192">
        <v>28</v>
      </c>
      <c r="H31" s="192">
        <v>30</v>
      </c>
      <c r="I31" s="202">
        <v>30</v>
      </c>
      <c r="J31" s="203">
        <v>24</v>
      </c>
      <c r="K31" s="256">
        <v>23</v>
      </c>
      <c r="L31" s="257">
        <v>24</v>
      </c>
      <c r="M31" s="257">
        <v>20</v>
      </c>
      <c r="N31" s="252">
        <v>18</v>
      </c>
      <c r="O31" s="245">
        <v>18</v>
      </c>
      <c r="P31" s="253">
        <v>15</v>
      </c>
      <c r="Q31" s="254">
        <v>15</v>
      </c>
      <c r="R31" s="248">
        <v>13</v>
      </c>
      <c r="S31" s="248">
        <v>13</v>
      </c>
      <c r="T31" s="248">
        <v>13</v>
      </c>
      <c r="U31" s="249">
        <v>13</v>
      </c>
      <c r="V31" s="248"/>
    </row>
    <row r="32" spans="1:22" x14ac:dyDescent="0.2">
      <c r="A32" s="191" t="s">
        <v>104</v>
      </c>
      <c r="B32" s="192" t="s">
        <v>4</v>
      </c>
      <c r="C32" s="192" t="s">
        <v>93</v>
      </c>
      <c r="D32" s="192" t="s">
        <v>94</v>
      </c>
      <c r="E32" s="192">
        <v>22</v>
      </c>
      <c r="F32" s="192">
        <v>22</v>
      </c>
      <c r="G32" s="192">
        <v>2</v>
      </c>
      <c r="H32" s="192">
        <v>2</v>
      </c>
      <c r="I32" s="202">
        <v>3</v>
      </c>
      <c r="J32" s="203">
        <v>2</v>
      </c>
      <c r="K32" s="250">
        <v>2</v>
      </c>
      <c r="L32" s="251">
        <v>0</v>
      </c>
      <c r="M32" s="251">
        <v>0</v>
      </c>
      <c r="N32" s="252">
        <v>0</v>
      </c>
      <c r="O32" s="245">
        <v>0</v>
      </c>
      <c r="P32" s="253">
        <v>0</v>
      </c>
      <c r="Q32" s="254">
        <v>0</v>
      </c>
      <c r="R32" s="248">
        <v>0</v>
      </c>
      <c r="S32" s="248">
        <v>0</v>
      </c>
      <c r="T32" s="248">
        <v>0</v>
      </c>
      <c r="U32" s="249">
        <v>0</v>
      </c>
      <c r="V32" s="248"/>
    </row>
    <row r="33" spans="1:22" x14ac:dyDescent="0.2">
      <c r="A33" s="191" t="s">
        <v>105</v>
      </c>
      <c r="B33" s="192" t="s">
        <v>4</v>
      </c>
      <c r="C33" s="192" t="s">
        <v>93</v>
      </c>
      <c r="D33" s="192" t="s">
        <v>94</v>
      </c>
      <c r="E33" s="192">
        <v>2</v>
      </c>
      <c r="F33" s="192">
        <v>2</v>
      </c>
      <c r="G33" s="192">
        <v>4</v>
      </c>
      <c r="H33" s="192">
        <v>2</v>
      </c>
      <c r="I33" s="202">
        <v>3</v>
      </c>
      <c r="J33" s="203">
        <v>2</v>
      </c>
      <c r="K33" s="250">
        <v>3</v>
      </c>
      <c r="L33" s="251">
        <v>3</v>
      </c>
      <c r="M33" s="251">
        <v>2</v>
      </c>
      <c r="N33" s="252">
        <v>2</v>
      </c>
      <c r="O33" s="245">
        <v>2</v>
      </c>
      <c r="P33" s="253">
        <v>1</v>
      </c>
      <c r="Q33" s="254">
        <v>1</v>
      </c>
      <c r="R33" s="248">
        <v>1</v>
      </c>
      <c r="S33" s="248">
        <v>1</v>
      </c>
      <c r="T33" s="248">
        <v>1</v>
      </c>
      <c r="U33" s="249">
        <v>1</v>
      </c>
      <c r="V33" s="248"/>
    </row>
    <row r="34" spans="1:22" x14ac:dyDescent="0.2">
      <c r="A34" s="191" t="s">
        <v>106</v>
      </c>
      <c r="B34" s="192" t="s">
        <v>4</v>
      </c>
      <c r="C34" s="192" t="s">
        <v>93</v>
      </c>
      <c r="D34" s="192" t="s">
        <v>94</v>
      </c>
      <c r="E34" s="192">
        <v>2</v>
      </c>
      <c r="F34" s="192">
        <v>2</v>
      </c>
      <c r="G34" s="192">
        <v>13</v>
      </c>
      <c r="H34" s="192">
        <v>13</v>
      </c>
      <c r="I34" s="202">
        <v>13</v>
      </c>
      <c r="J34" s="203">
        <v>1</v>
      </c>
      <c r="K34" s="250">
        <v>1</v>
      </c>
      <c r="L34" s="251">
        <v>2</v>
      </c>
      <c r="M34" s="251">
        <v>3</v>
      </c>
      <c r="N34" s="252">
        <v>3</v>
      </c>
      <c r="O34" s="245">
        <v>3</v>
      </c>
      <c r="P34" s="253">
        <v>3</v>
      </c>
      <c r="Q34" s="254">
        <v>3</v>
      </c>
      <c r="R34" s="248">
        <v>3</v>
      </c>
      <c r="S34" s="248">
        <v>3</v>
      </c>
      <c r="T34" s="248">
        <v>3</v>
      </c>
      <c r="U34" s="249">
        <v>3</v>
      </c>
      <c r="V34" s="248"/>
    </row>
    <row r="35" spans="1:22" x14ac:dyDescent="0.2">
      <c r="A35" s="191" t="s">
        <v>107</v>
      </c>
      <c r="B35" s="192" t="s">
        <v>4</v>
      </c>
      <c r="C35" s="192" t="s">
        <v>93</v>
      </c>
      <c r="D35" s="192" t="s">
        <v>94</v>
      </c>
      <c r="E35" s="192">
        <v>0</v>
      </c>
      <c r="F35" s="192">
        <v>0</v>
      </c>
      <c r="G35" s="192">
        <v>0</v>
      </c>
      <c r="H35" s="192">
        <v>0</v>
      </c>
      <c r="I35" s="202">
        <v>0</v>
      </c>
      <c r="J35" s="203">
        <v>0</v>
      </c>
      <c r="K35" s="250">
        <v>0</v>
      </c>
      <c r="L35" s="251">
        <v>0</v>
      </c>
      <c r="M35" s="251">
        <v>0</v>
      </c>
      <c r="N35" s="252">
        <v>0</v>
      </c>
      <c r="O35" s="245">
        <v>0</v>
      </c>
      <c r="P35" s="253">
        <v>0</v>
      </c>
      <c r="Q35" s="254">
        <v>0</v>
      </c>
      <c r="R35" s="248">
        <v>0</v>
      </c>
      <c r="S35" s="248">
        <v>0</v>
      </c>
      <c r="T35" s="248">
        <v>0</v>
      </c>
      <c r="U35" s="249">
        <v>0</v>
      </c>
      <c r="V35" s="248"/>
    </row>
    <row r="36" spans="1:22" x14ac:dyDescent="0.2">
      <c r="A36" s="191" t="s">
        <v>108</v>
      </c>
      <c r="B36" s="192" t="s">
        <v>4</v>
      </c>
      <c r="C36" s="192"/>
      <c r="D36" s="192" t="s">
        <v>94</v>
      </c>
      <c r="E36" s="192">
        <v>2</v>
      </c>
      <c r="F36" s="192">
        <v>2</v>
      </c>
      <c r="G36" s="192">
        <v>2</v>
      </c>
      <c r="H36" s="192">
        <v>2</v>
      </c>
      <c r="I36" s="202">
        <v>0</v>
      </c>
      <c r="J36" s="203">
        <v>0</v>
      </c>
      <c r="K36" s="250">
        <v>0</v>
      </c>
      <c r="L36" s="251">
        <v>0</v>
      </c>
      <c r="M36" s="251">
        <v>0</v>
      </c>
      <c r="N36" s="252">
        <v>0</v>
      </c>
      <c r="O36" s="245">
        <v>0</v>
      </c>
      <c r="P36" s="253">
        <v>0</v>
      </c>
      <c r="Q36" s="254">
        <v>0</v>
      </c>
      <c r="R36" s="248">
        <v>0</v>
      </c>
      <c r="S36" s="248">
        <v>0</v>
      </c>
      <c r="T36" s="248">
        <v>0</v>
      </c>
      <c r="U36" s="249">
        <v>0</v>
      </c>
      <c r="V36" s="248"/>
    </row>
    <row r="37" spans="1:22" x14ac:dyDescent="0.2">
      <c r="A37" s="232" t="s">
        <v>109</v>
      </c>
      <c r="B37" s="233"/>
      <c r="C37" s="233"/>
      <c r="D37" s="233"/>
      <c r="E37" s="233"/>
      <c r="F37" s="233"/>
      <c r="G37" s="233"/>
      <c r="H37" s="233"/>
      <c r="I37" s="234"/>
      <c r="J37" s="258"/>
      <c r="K37" s="259"/>
      <c r="L37" s="258"/>
      <c r="M37" s="258"/>
      <c r="N37" s="259"/>
      <c r="O37" s="260"/>
      <c r="P37" s="261"/>
      <c r="Q37" s="234"/>
      <c r="R37" s="262"/>
      <c r="S37" s="262"/>
      <c r="T37" s="262"/>
      <c r="U37" s="233"/>
      <c r="V37" s="262"/>
    </row>
    <row r="38" spans="1:22" x14ac:dyDescent="0.2">
      <c r="A38" s="241" t="s">
        <v>110</v>
      </c>
      <c r="B38" s="192" t="s">
        <v>4</v>
      </c>
      <c r="C38" s="192" t="s">
        <v>93</v>
      </c>
      <c r="D38" s="192" t="s">
        <v>79</v>
      </c>
      <c r="E38" s="192">
        <v>0</v>
      </c>
      <c r="F38" s="192">
        <v>0</v>
      </c>
      <c r="G38" s="192">
        <v>0</v>
      </c>
      <c r="H38" s="192">
        <v>0</v>
      </c>
      <c r="I38" s="202">
        <v>0</v>
      </c>
      <c r="J38" s="203">
        <v>0</v>
      </c>
      <c r="K38" s="250">
        <v>0</v>
      </c>
      <c r="L38" s="255">
        <v>0</v>
      </c>
      <c r="M38" s="255">
        <v>0</v>
      </c>
      <c r="N38" s="250">
        <v>0</v>
      </c>
      <c r="O38" s="263">
        <v>0</v>
      </c>
      <c r="P38" s="264">
        <v>0</v>
      </c>
      <c r="Q38" s="265">
        <v>0</v>
      </c>
      <c r="R38" s="248">
        <v>0</v>
      </c>
      <c r="S38" s="248">
        <v>0</v>
      </c>
      <c r="T38" s="248">
        <v>0</v>
      </c>
      <c r="U38" s="249">
        <v>0</v>
      </c>
      <c r="V38" s="248"/>
    </row>
    <row r="39" spans="1:22" x14ac:dyDescent="0.2">
      <c r="A39" s="241" t="s">
        <v>111</v>
      </c>
      <c r="B39" s="192" t="s">
        <v>4</v>
      </c>
      <c r="C39" s="192" t="s">
        <v>93</v>
      </c>
      <c r="D39" s="192" t="s">
        <v>94</v>
      </c>
      <c r="E39" s="192">
        <v>77</v>
      </c>
      <c r="F39" s="192">
        <v>77</v>
      </c>
      <c r="G39" s="192">
        <v>83</v>
      </c>
      <c r="H39" s="192">
        <v>111</v>
      </c>
      <c r="I39" s="202">
        <v>99</v>
      </c>
      <c r="J39" s="203">
        <v>109</v>
      </c>
      <c r="K39" s="266">
        <f>118+35</f>
        <v>153</v>
      </c>
      <c r="L39" s="255">
        <f>118+35</f>
        <v>153</v>
      </c>
      <c r="M39" s="255">
        <f>118+35</f>
        <v>153</v>
      </c>
      <c r="N39" s="250">
        <v>59</v>
      </c>
      <c r="O39" s="263">
        <v>59</v>
      </c>
      <c r="P39" s="264">
        <v>59</v>
      </c>
      <c r="Q39" s="265">
        <v>59</v>
      </c>
      <c r="R39" s="248">
        <v>59</v>
      </c>
      <c r="S39" s="248">
        <v>59</v>
      </c>
      <c r="T39" s="248">
        <v>59</v>
      </c>
      <c r="U39" s="249">
        <v>59</v>
      </c>
      <c r="V39" s="248"/>
    </row>
    <row r="40" spans="1:22" x14ac:dyDescent="0.2">
      <c r="A40" s="191" t="s">
        <v>112</v>
      </c>
      <c r="B40" s="192" t="s">
        <v>4</v>
      </c>
      <c r="C40" s="192" t="s">
        <v>93</v>
      </c>
      <c r="D40" s="192" t="s">
        <v>94</v>
      </c>
      <c r="E40" s="192">
        <v>58</v>
      </c>
      <c r="F40" s="192">
        <v>58</v>
      </c>
      <c r="G40" s="192">
        <v>64</v>
      </c>
      <c r="H40" s="192">
        <v>87</v>
      </c>
      <c r="I40" s="202">
        <v>80</v>
      </c>
      <c r="J40" s="203">
        <v>78</v>
      </c>
      <c r="K40" s="250">
        <f>78+14+26</f>
        <v>118</v>
      </c>
      <c r="L40" s="255">
        <v>118</v>
      </c>
      <c r="M40" s="255">
        <v>118</v>
      </c>
      <c r="N40" s="250">
        <v>51</v>
      </c>
      <c r="O40" s="263">
        <v>51</v>
      </c>
      <c r="P40" s="264">
        <v>51</v>
      </c>
      <c r="Q40" s="265">
        <v>51</v>
      </c>
      <c r="R40" s="248">
        <v>51</v>
      </c>
      <c r="S40" s="248">
        <v>51</v>
      </c>
      <c r="T40" s="248">
        <v>51</v>
      </c>
      <c r="U40" s="249">
        <v>51</v>
      </c>
      <c r="V40" s="248"/>
    </row>
    <row r="41" spans="1:22" ht="15" thickBot="1" x14ac:dyDescent="0.25">
      <c r="A41" s="267" t="s">
        <v>113</v>
      </c>
      <c r="B41" s="268" t="s">
        <v>4</v>
      </c>
      <c r="C41" s="268" t="s">
        <v>93</v>
      </c>
      <c r="D41" s="268" t="s">
        <v>94</v>
      </c>
      <c r="E41" s="268">
        <v>19</v>
      </c>
      <c r="F41" s="268">
        <v>19</v>
      </c>
      <c r="G41" s="268">
        <v>19</v>
      </c>
      <c r="H41" s="268">
        <v>24</v>
      </c>
      <c r="I41" s="269">
        <v>19</v>
      </c>
      <c r="J41" s="226">
        <v>31</v>
      </c>
      <c r="K41" s="270">
        <f>31+4</f>
        <v>35</v>
      </c>
      <c r="L41" s="271">
        <v>35</v>
      </c>
      <c r="M41" s="272">
        <v>35</v>
      </c>
      <c r="N41" s="270">
        <v>8</v>
      </c>
      <c r="O41" s="273">
        <v>8</v>
      </c>
      <c r="P41" s="270">
        <v>8</v>
      </c>
      <c r="Q41" s="274">
        <v>8</v>
      </c>
      <c r="R41" s="275">
        <v>8</v>
      </c>
      <c r="S41" s="275">
        <v>8</v>
      </c>
      <c r="T41" s="275">
        <v>8</v>
      </c>
      <c r="U41" s="276">
        <v>8</v>
      </c>
      <c r="V41" s="275"/>
    </row>
  </sheetData>
  <mergeCells count="7">
    <mergeCell ref="A1:V1"/>
    <mergeCell ref="A8:A10"/>
    <mergeCell ref="B8:B10"/>
    <mergeCell ref="C8:C10"/>
    <mergeCell ref="D8:D10"/>
    <mergeCell ref="J8:V8"/>
    <mergeCell ref="S9:V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75" zoomScaleSheetLayoutView="100" workbookViewId="0">
      <selection activeCell="Q10" sqref="Q10"/>
    </sheetView>
  </sheetViews>
  <sheetFormatPr baseColWidth="10" defaultRowHeight="12.75" x14ac:dyDescent="0.2"/>
  <cols>
    <col min="1" max="1" width="57.7109375" customWidth="1"/>
    <col min="2" max="2" width="10.7109375" customWidth="1"/>
    <col min="3" max="3" width="11.4257812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18" t="s">
        <v>27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20"/>
    </row>
    <row r="2" spans="1:16" s="1" customFormat="1" ht="15" customHeight="1" x14ac:dyDescent="0.25">
      <c r="A2" s="423" t="s">
        <v>62</v>
      </c>
      <c r="B2" s="424"/>
      <c r="C2" s="424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13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63</v>
      </c>
      <c r="B4" s="13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5" customHeight="1" x14ac:dyDescent="0.25">
      <c r="A5" s="28" t="s">
        <v>264</v>
      </c>
      <c r="B5" s="132"/>
      <c r="C5" s="25"/>
      <c r="D5" s="7"/>
      <c r="E5" s="7"/>
      <c r="F5" s="161"/>
      <c r="G5" s="7"/>
      <c r="H5" s="7"/>
      <c r="I5" s="7"/>
      <c r="J5" s="7"/>
      <c r="K5" s="26"/>
      <c r="L5" s="7"/>
      <c r="M5" s="7"/>
      <c r="N5" s="7"/>
    </row>
    <row r="6" spans="1:16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25" t="s">
        <v>3</v>
      </c>
      <c r="B7" s="428" t="s">
        <v>0</v>
      </c>
      <c r="C7" s="428" t="s">
        <v>1</v>
      </c>
      <c r="D7" s="133"/>
      <c r="E7" s="133"/>
      <c r="F7" s="421"/>
      <c r="G7" s="421"/>
      <c r="H7" s="421"/>
      <c r="I7" s="421"/>
      <c r="J7" s="421"/>
      <c r="K7" s="422"/>
      <c r="L7" s="69"/>
      <c r="M7" s="4"/>
      <c r="N7" s="4"/>
    </row>
    <row r="8" spans="1:16" x14ac:dyDescent="0.2">
      <c r="A8" s="426"/>
      <c r="B8" s="429"/>
      <c r="C8" s="429"/>
      <c r="D8" s="134"/>
      <c r="E8" s="134">
        <v>2006</v>
      </c>
      <c r="F8" s="3">
        <v>2024</v>
      </c>
      <c r="G8" s="3">
        <v>2025</v>
      </c>
      <c r="H8" s="431">
        <v>2025</v>
      </c>
      <c r="I8" s="432"/>
      <c r="J8" s="432"/>
      <c r="K8" s="433"/>
      <c r="L8" s="136">
        <v>2015</v>
      </c>
      <c r="M8" s="5">
        <v>2016</v>
      </c>
      <c r="N8" s="5"/>
    </row>
    <row r="9" spans="1:16" ht="33.75" customHeight="1" thickBot="1" x14ac:dyDescent="0.25">
      <c r="A9" s="427"/>
      <c r="B9" s="430"/>
      <c r="C9" s="430"/>
      <c r="D9" s="135"/>
      <c r="E9" s="135" t="s">
        <v>22</v>
      </c>
      <c r="F9" s="135" t="s">
        <v>22</v>
      </c>
      <c r="G9" s="135" t="s">
        <v>2</v>
      </c>
      <c r="H9" s="135" t="s">
        <v>23</v>
      </c>
      <c r="I9" s="135" t="s">
        <v>25</v>
      </c>
      <c r="J9" s="135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51" t="s">
        <v>64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6" s="166" customFormat="1" x14ac:dyDescent="0.2">
      <c r="A11" s="52" t="s">
        <v>65</v>
      </c>
      <c r="B11" s="31" t="s">
        <v>4</v>
      </c>
      <c r="C11" s="31" t="s">
        <v>262</v>
      </c>
      <c r="D11" s="31"/>
      <c r="E11" s="32"/>
      <c r="F11" s="53">
        <v>449</v>
      </c>
      <c r="G11" s="85">
        <v>449</v>
      </c>
      <c r="H11" s="85">
        <v>92</v>
      </c>
      <c r="I11" s="53">
        <v>104</v>
      </c>
      <c r="J11" s="54">
        <v>114</v>
      </c>
      <c r="K11" s="83"/>
      <c r="L11" s="162"/>
      <c r="M11" s="163"/>
      <c r="N11" s="164"/>
      <c r="O11" s="120"/>
      <c r="P11" s="165"/>
    </row>
    <row r="12" spans="1:16" s="166" customFormat="1" ht="13.5" thickBot="1" x14ac:dyDescent="0.25">
      <c r="A12" s="167" t="s">
        <v>66</v>
      </c>
      <c r="B12" s="168" t="s">
        <v>4</v>
      </c>
      <c r="C12" s="168" t="s">
        <v>262</v>
      </c>
      <c r="D12" s="168"/>
      <c r="E12" s="169"/>
      <c r="F12" s="170">
        <v>1000</v>
      </c>
      <c r="G12" s="171">
        <v>800</v>
      </c>
      <c r="H12" s="171">
        <v>250</v>
      </c>
      <c r="I12" s="170">
        <v>250</v>
      </c>
      <c r="J12" s="172">
        <v>250</v>
      </c>
      <c r="K12" s="173"/>
      <c r="L12" s="174"/>
      <c r="M12" s="175"/>
      <c r="N12" s="176"/>
      <c r="O12" s="120"/>
      <c r="P12" s="165"/>
    </row>
    <row r="13" spans="1:16" ht="27" customHeight="1" thickBot="1" x14ac:dyDescent="0.25">
      <c r="A13" s="463"/>
      <c r="B13" s="464"/>
      <c r="C13" s="464"/>
      <c r="D13" s="464"/>
      <c r="E13" s="464"/>
      <c r="F13" s="464"/>
      <c r="G13" s="464"/>
      <c r="H13" s="464"/>
      <c r="I13" s="464"/>
      <c r="J13" s="464"/>
      <c r="K13" s="465"/>
      <c r="O13" s="120"/>
    </row>
    <row r="14" spans="1:16" x14ac:dyDescent="0.2">
      <c r="O14" s="120"/>
    </row>
    <row r="15" spans="1:16" x14ac:dyDescent="0.2">
      <c r="A15" s="177"/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O15" s="120"/>
    </row>
    <row r="16" spans="1:16" x14ac:dyDescent="0.2">
      <c r="O16" s="120"/>
    </row>
    <row r="17" spans="15:15" x14ac:dyDescent="0.2">
      <c r="O17" s="120"/>
    </row>
    <row r="18" spans="15:15" x14ac:dyDescent="0.2">
      <c r="O18" s="120"/>
    </row>
    <row r="19" spans="15:15" x14ac:dyDescent="0.2">
      <c r="O19" s="120"/>
    </row>
    <row r="20" spans="15:15" x14ac:dyDescent="0.2">
      <c r="O20" s="120"/>
    </row>
    <row r="21" spans="15:15" x14ac:dyDescent="0.2">
      <c r="O21" s="120"/>
    </row>
    <row r="22" spans="15:15" x14ac:dyDescent="0.2">
      <c r="O22" s="120"/>
    </row>
    <row r="34" spans="15:15" x14ac:dyDescent="0.2">
      <c r="O34" s="120"/>
    </row>
    <row r="35" spans="15:15" x14ac:dyDescent="0.2">
      <c r="O35" s="120"/>
    </row>
    <row r="36" spans="15:15" x14ac:dyDescent="0.2">
      <c r="O36" s="120"/>
    </row>
    <row r="37" spans="15:15" x14ac:dyDescent="0.2">
      <c r="O37" s="120"/>
    </row>
    <row r="38" spans="15:15" x14ac:dyDescent="0.2">
      <c r="O38" s="120"/>
    </row>
    <row r="40" spans="15:15" x14ac:dyDescent="0.2">
      <c r="O40" s="120"/>
    </row>
    <row r="41" spans="15:15" x14ac:dyDescent="0.2">
      <c r="O41" s="120"/>
    </row>
    <row r="42" spans="15:15" x14ac:dyDescent="0.2">
      <c r="O42" s="120"/>
    </row>
    <row r="43" spans="15:15" x14ac:dyDescent="0.2">
      <c r="O43" s="120"/>
    </row>
    <row r="44" spans="15:15" x14ac:dyDescent="0.2">
      <c r="O44" s="120"/>
    </row>
    <row r="45" spans="15:15" x14ac:dyDescent="0.2">
      <c r="O45" s="120"/>
    </row>
    <row r="46" spans="15:15" x14ac:dyDescent="0.2">
      <c r="O46" s="120"/>
    </row>
    <row r="47" spans="15:15" x14ac:dyDescent="0.2">
      <c r="O47" s="120"/>
    </row>
    <row r="48" spans="15:15" x14ac:dyDescent="0.2">
      <c r="O48" s="120"/>
    </row>
    <row r="49" spans="15:15" x14ac:dyDescent="0.2">
      <c r="O49" s="120"/>
    </row>
    <row r="50" spans="15:15" x14ac:dyDescent="0.2">
      <c r="O50" s="120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0" right="0" top="0.43307086614173229" bottom="0" header="0" footer="0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opLeftCell="D1" workbookViewId="0">
      <selection activeCell="P47" sqref="P47"/>
    </sheetView>
  </sheetViews>
  <sheetFormatPr baseColWidth="10" defaultRowHeight="15" x14ac:dyDescent="0.25"/>
  <cols>
    <col min="1" max="1" width="12.5703125" style="382" customWidth="1"/>
    <col min="2" max="2" width="51.28515625" style="382" customWidth="1"/>
    <col min="3" max="3" width="9.85546875" style="382" customWidth="1"/>
    <col min="4" max="4" width="11" style="382" customWidth="1"/>
    <col min="5" max="6" width="18.5703125" style="382" bestFit="1" customWidth="1"/>
    <col min="7" max="7" width="19.5703125" style="412" bestFit="1" customWidth="1"/>
    <col min="8" max="10" width="19.5703125" style="382" bestFit="1" customWidth="1"/>
    <col min="11" max="12" width="18.5703125" style="382" bestFit="1" customWidth="1"/>
    <col min="13" max="14" width="19.5703125" style="382" bestFit="1" customWidth="1"/>
    <col min="15" max="15" width="17.5703125" style="382" bestFit="1" customWidth="1"/>
    <col min="16" max="16384" width="11.42578125" style="382"/>
  </cols>
  <sheetData>
    <row r="1" spans="1:16" x14ac:dyDescent="0.25">
      <c r="A1" s="477" t="s">
        <v>187</v>
      </c>
      <c r="B1" s="478"/>
      <c r="C1" s="471" t="s">
        <v>53</v>
      </c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9"/>
    </row>
    <row r="2" spans="1:16" x14ac:dyDescent="0.25">
      <c r="A2" s="477" t="s">
        <v>188</v>
      </c>
      <c r="B2" s="478"/>
      <c r="C2" s="480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2"/>
    </row>
    <row r="3" spans="1:16" x14ac:dyDescent="0.25">
      <c r="A3" s="477" t="s">
        <v>189</v>
      </c>
      <c r="B3" s="478"/>
      <c r="C3" s="473" t="s">
        <v>190</v>
      </c>
      <c r="D3" s="474"/>
      <c r="E3" s="474"/>
      <c r="F3" s="474"/>
      <c r="G3" s="474"/>
      <c r="H3" s="474"/>
      <c r="I3" s="474"/>
      <c r="J3" s="474"/>
      <c r="K3" s="474"/>
      <c r="L3" s="474"/>
      <c r="M3" s="474"/>
      <c r="N3" s="483"/>
    </row>
    <row r="4" spans="1:16" x14ac:dyDescent="0.25">
      <c r="A4" s="476" t="s">
        <v>191</v>
      </c>
      <c r="B4" s="484"/>
      <c r="C4" s="486" t="s">
        <v>192</v>
      </c>
      <c r="D4" s="486" t="s">
        <v>193</v>
      </c>
      <c r="E4" s="469">
        <v>2023</v>
      </c>
      <c r="F4" s="469">
        <v>2024</v>
      </c>
      <c r="G4" s="469">
        <v>2025</v>
      </c>
      <c r="H4" s="471">
        <v>2025</v>
      </c>
      <c r="I4" s="472"/>
      <c r="J4" s="472"/>
      <c r="K4" s="472"/>
      <c r="L4" s="475">
        <v>2025</v>
      </c>
      <c r="M4" s="469">
        <v>2026</v>
      </c>
      <c r="N4" s="469">
        <v>2027</v>
      </c>
    </row>
    <row r="5" spans="1:16" x14ac:dyDescent="0.25">
      <c r="A5" s="485"/>
      <c r="B5" s="484"/>
      <c r="C5" s="487"/>
      <c r="D5" s="488"/>
      <c r="E5" s="470"/>
      <c r="F5" s="470"/>
      <c r="G5" s="470"/>
      <c r="H5" s="473"/>
      <c r="I5" s="474"/>
      <c r="J5" s="474"/>
      <c r="K5" s="474"/>
      <c r="L5" s="475"/>
      <c r="M5" s="470"/>
      <c r="N5" s="470"/>
    </row>
    <row r="6" spans="1:16" ht="25.5" x14ac:dyDescent="0.25">
      <c r="A6" s="485"/>
      <c r="B6" s="484"/>
      <c r="C6" s="487"/>
      <c r="D6" s="488"/>
      <c r="E6" s="383" t="s">
        <v>194</v>
      </c>
      <c r="F6" s="383" t="s">
        <v>194</v>
      </c>
      <c r="G6" s="383" t="s">
        <v>195</v>
      </c>
      <c r="H6" s="383" t="s">
        <v>196</v>
      </c>
      <c r="I6" s="383" t="s">
        <v>197</v>
      </c>
      <c r="J6" s="383" t="s">
        <v>198</v>
      </c>
      <c r="K6" s="383" t="s">
        <v>199</v>
      </c>
      <c r="L6" s="383" t="s">
        <v>194</v>
      </c>
      <c r="M6" s="383" t="s">
        <v>195</v>
      </c>
      <c r="N6" s="383" t="s">
        <v>195</v>
      </c>
    </row>
    <row r="7" spans="1:16" x14ac:dyDescent="0.25">
      <c r="A7" s="476" t="s">
        <v>200</v>
      </c>
      <c r="B7" s="384" t="s">
        <v>201</v>
      </c>
      <c r="C7" s="385" t="s">
        <v>4</v>
      </c>
      <c r="D7" s="385" t="s">
        <v>202</v>
      </c>
      <c r="E7" s="386">
        <v>23921328</v>
      </c>
      <c r="F7" s="386">
        <v>23442179</v>
      </c>
      <c r="G7" s="387">
        <v>26000000</v>
      </c>
      <c r="H7" s="388">
        <v>5345684</v>
      </c>
      <c r="I7" s="389">
        <v>5370157</v>
      </c>
      <c r="J7" s="389">
        <v>4887125</v>
      </c>
      <c r="K7" s="389"/>
      <c r="L7" s="386">
        <v>15602966</v>
      </c>
      <c r="M7" s="387">
        <v>26000000</v>
      </c>
      <c r="N7" s="387">
        <v>27300000</v>
      </c>
      <c r="O7" s="390"/>
      <c r="P7" s="391"/>
    </row>
    <row r="8" spans="1:16" x14ac:dyDescent="0.25">
      <c r="A8" s="476"/>
      <c r="B8" s="384" t="s">
        <v>203</v>
      </c>
      <c r="C8" s="385" t="s">
        <v>86</v>
      </c>
      <c r="D8" s="385" t="s">
        <v>202</v>
      </c>
      <c r="E8" s="392">
        <v>16962629460.6</v>
      </c>
      <c r="F8" s="392">
        <v>40759851037.300003</v>
      </c>
      <c r="G8" s="392">
        <v>52987806348.490005</v>
      </c>
      <c r="H8" s="392">
        <v>14734681836</v>
      </c>
      <c r="I8" s="392">
        <v>17080633312.6</v>
      </c>
      <c r="J8" s="392">
        <v>19489655038.200001</v>
      </c>
      <c r="K8" s="392"/>
      <c r="L8" s="386">
        <v>51304970186.800003</v>
      </c>
      <c r="M8" s="392">
        <v>63585367618.188004</v>
      </c>
      <c r="N8" s="392">
        <v>69943904380.006805</v>
      </c>
      <c r="O8" s="390"/>
      <c r="P8" s="391"/>
    </row>
    <row r="9" spans="1:16" x14ac:dyDescent="0.25">
      <c r="A9" s="476"/>
      <c r="B9" s="384" t="s">
        <v>204</v>
      </c>
      <c r="C9" s="385" t="s">
        <v>86</v>
      </c>
      <c r="D9" s="385" t="s">
        <v>202</v>
      </c>
      <c r="E9" s="392">
        <v>1563247370</v>
      </c>
      <c r="F9" s="392">
        <v>3111010760</v>
      </c>
      <c r="G9" s="392">
        <v>4044313988</v>
      </c>
      <c r="H9" s="393">
        <v>1271928370</v>
      </c>
      <c r="I9" s="392">
        <v>1495727900</v>
      </c>
      <c r="J9" s="394">
        <v>1626473300</v>
      </c>
      <c r="K9" s="392"/>
      <c r="L9" s="386">
        <v>4394129570</v>
      </c>
      <c r="M9" s="392">
        <v>4853176785.5999994</v>
      </c>
      <c r="N9" s="392">
        <v>5338494464.1599998</v>
      </c>
      <c r="O9" s="390"/>
      <c r="P9" s="391"/>
    </row>
    <row r="10" spans="1:16" x14ac:dyDescent="0.25">
      <c r="A10" s="476"/>
      <c r="B10" s="395" t="s">
        <v>205</v>
      </c>
      <c r="C10" s="396" t="s">
        <v>4</v>
      </c>
      <c r="D10" s="396" t="s">
        <v>202</v>
      </c>
      <c r="E10" s="397">
        <v>639</v>
      </c>
      <c r="F10" s="397">
        <v>720</v>
      </c>
      <c r="G10" s="397">
        <v>720</v>
      </c>
      <c r="H10" s="397">
        <v>719</v>
      </c>
      <c r="I10" s="397">
        <v>720</v>
      </c>
      <c r="J10" s="397">
        <v>719</v>
      </c>
      <c r="K10" s="397"/>
      <c r="L10" s="397">
        <v>719</v>
      </c>
      <c r="M10" s="397">
        <v>720</v>
      </c>
      <c r="N10" s="397">
        <v>720</v>
      </c>
      <c r="O10" s="390"/>
    </row>
    <row r="11" spans="1:16" x14ac:dyDescent="0.25">
      <c r="A11" s="476"/>
      <c r="B11" s="384" t="s">
        <v>206</v>
      </c>
      <c r="C11" s="385" t="s">
        <v>86</v>
      </c>
      <c r="D11" s="385" t="s">
        <v>202</v>
      </c>
      <c r="E11" s="392">
        <v>10526552970</v>
      </c>
      <c r="F11" s="392">
        <v>18279963902</v>
      </c>
      <c r="G11" s="392">
        <v>25591949462.799999</v>
      </c>
      <c r="H11" s="392">
        <v>7263984711</v>
      </c>
      <c r="I11" s="392">
        <v>7912953900</v>
      </c>
      <c r="J11" s="392">
        <v>8353648800</v>
      </c>
      <c r="K11" s="398"/>
      <c r="L11" s="392">
        <v>23530587411</v>
      </c>
      <c r="M11" s="392">
        <v>30710339355.359997</v>
      </c>
      <c r="N11" s="392">
        <v>33781373290.896</v>
      </c>
      <c r="O11" s="390"/>
    </row>
    <row r="12" spans="1:16" x14ac:dyDescent="0.25">
      <c r="A12" s="476"/>
      <c r="B12" s="384" t="s">
        <v>207</v>
      </c>
      <c r="C12" s="385" t="s">
        <v>208</v>
      </c>
      <c r="D12" s="385" t="s">
        <v>202</v>
      </c>
      <c r="E12" s="399">
        <v>16473478.826291081</v>
      </c>
      <c r="F12" s="399">
        <v>25388838.752777778</v>
      </c>
      <c r="G12" s="392">
        <v>35544374.25388889</v>
      </c>
      <c r="H12" s="392">
        <v>10102899.458970793</v>
      </c>
      <c r="I12" s="392">
        <v>10990213.75</v>
      </c>
      <c r="J12" s="392">
        <v>11618426.703755215</v>
      </c>
      <c r="K12" s="392"/>
      <c r="L12" s="392">
        <v>32726825.328233659</v>
      </c>
      <c r="M12" s="392">
        <v>42653249.104666665</v>
      </c>
      <c r="N12" s="392">
        <v>46918574.015133336</v>
      </c>
      <c r="O12" s="390"/>
    </row>
    <row r="13" spans="1:16" x14ac:dyDescent="0.25">
      <c r="A13" s="476"/>
      <c r="B13" s="395" t="s">
        <v>209</v>
      </c>
      <c r="C13" s="396" t="s">
        <v>4</v>
      </c>
      <c r="D13" s="396" t="s">
        <v>202</v>
      </c>
      <c r="E13" s="397">
        <v>772</v>
      </c>
      <c r="F13" s="397">
        <v>1159</v>
      </c>
      <c r="G13" s="400">
        <v>1159</v>
      </c>
      <c r="H13" s="400">
        <v>1156</v>
      </c>
      <c r="I13" s="397">
        <v>1157</v>
      </c>
      <c r="J13" s="397">
        <v>1155</v>
      </c>
      <c r="K13" s="397"/>
      <c r="L13" s="397">
        <v>1155</v>
      </c>
      <c r="M13" s="400">
        <v>1159</v>
      </c>
      <c r="N13" s="400">
        <v>1159</v>
      </c>
      <c r="O13" s="390"/>
    </row>
    <row r="14" spans="1:16" x14ac:dyDescent="0.25">
      <c r="A14" s="476"/>
      <c r="B14" s="384" t="s">
        <v>210</v>
      </c>
      <c r="C14" s="385" t="s">
        <v>86</v>
      </c>
      <c r="D14" s="385" t="s">
        <v>202</v>
      </c>
      <c r="E14" s="398">
        <v>14647322140</v>
      </c>
      <c r="F14" s="398">
        <v>25242351848.060001</v>
      </c>
      <c r="G14" s="398">
        <v>35339292587.283997</v>
      </c>
      <c r="H14" s="398">
        <v>10129065214</v>
      </c>
      <c r="I14" s="399">
        <v>11302393490</v>
      </c>
      <c r="J14" s="399">
        <v>12281558490</v>
      </c>
      <c r="K14" s="398"/>
      <c r="L14" s="398">
        <v>33713017194</v>
      </c>
      <c r="M14" s="398">
        <v>42407151104.740791</v>
      </c>
      <c r="N14" s="392">
        <v>46647866215.214874</v>
      </c>
      <c r="O14" s="390"/>
    </row>
    <row r="15" spans="1:16" x14ac:dyDescent="0.25">
      <c r="A15" s="476"/>
      <c r="B15" s="384" t="s">
        <v>211</v>
      </c>
      <c r="C15" s="385" t="s">
        <v>208</v>
      </c>
      <c r="D15" s="385" t="s">
        <v>212</v>
      </c>
      <c r="E15" s="398">
        <v>18973215.207253885</v>
      </c>
      <c r="F15" s="398">
        <v>21779423.509974118</v>
      </c>
      <c r="G15" s="398">
        <v>30491192.913963757</v>
      </c>
      <c r="H15" s="398">
        <v>8762167.1401384082</v>
      </c>
      <c r="I15" s="398">
        <v>9768706.5600691438</v>
      </c>
      <c r="J15" s="398">
        <v>10633383.974025974</v>
      </c>
      <c r="K15" s="398"/>
      <c r="L15" s="398">
        <v>29188759.475324675</v>
      </c>
      <c r="M15" s="398">
        <v>36589431.496756509</v>
      </c>
      <c r="N15" s="398">
        <v>40248374.646432161</v>
      </c>
      <c r="O15" s="390"/>
    </row>
    <row r="16" spans="1:16" x14ac:dyDescent="0.25">
      <c r="A16" s="476"/>
      <c r="B16" s="384" t="s">
        <v>213</v>
      </c>
      <c r="C16" s="385" t="s">
        <v>4</v>
      </c>
      <c r="D16" s="401" t="s">
        <v>202</v>
      </c>
      <c r="E16" s="401">
        <v>0</v>
      </c>
      <c r="F16" s="401">
        <v>0</v>
      </c>
      <c r="G16" s="387">
        <v>0</v>
      </c>
      <c r="H16" s="387">
        <v>0</v>
      </c>
      <c r="I16" s="387">
        <v>0</v>
      </c>
      <c r="J16" s="387">
        <v>0</v>
      </c>
      <c r="K16" s="401"/>
      <c r="L16" s="401">
        <v>0</v>
      </c>
      <c r="M16" s="401">
        <v>0</v>
      </c>
      <c r="N16" s="401">
        <v>0</v>
      </c>
      <c r="O16" s="390"/>
    </row>
    <row r="17" spans="1:16" x14ac:dyDescent="0.25">
      <c r="A17" s="476"/>
      <c r="B17" s="384" t="s">
        <v>214</v>
      </c>
      <c r="C17" s="385" t="s">
        <v>4</v>
      </c>
      <c r="D17" s="385" t="s">
        <v>202</v>
      </c>
      <c r="E17" s="387">
        <v>19</v>
      </c>
      <c r="F17" s="387">
        <v>16</v>
      </c>
      <c r="G17" s="387">
        <v>14</v>
      </c>
      <c r="H17" s="402">
        <v>0</v>
      </c>
      <c r="I17" s="387">
        <v>6</v>
      </c>
      <c r="J17" s="387">
        <v>2</v>
      </c>
      <c r="K17" s="387"/>
      <c r="L17" s="387">
        <v>8</v>
      </c>
      <c r="M17" s="387">
        <v>14</v>
      </c>
      <c r="N17" s="387">
        <v>14</v>
      </c>
      <c r="O17" s="390"/>
    </row>
    <row r="18" spans="1:16" x14ac:dyDescent="0.25">
      <c r="A18" s="476"/>
      <c r="B18" s="384" t="s">
        <v>215</v>
      </c>
      <c r="C18" s="403" t="s">
        <v>86</v>
      </c>
      <c r="D18" s="403" t="s">
        <v>202</v>
      </c>
      <c r="E18" s="404">
        <v>160529346.31</v>
      </c>
      <c r="F18" s="404">
        <v>306948362.5</v>
      </c>
      <c r="G18" s="392">
        <v>399032871.25</v>
      </c>
      <c r="H18" s="392">
        <v>0</v>
      </c>
      <c r="I18" s="392">
        <v>164434473.29628098</v>
      </c>
      <c r="J18" s="392">
        <v>130555741.94</v>
      </c>
      <c r="K18" s="392"/>
      <c r="L18" s="392">
        <v>294990215.23628098</v>
      </c>
      <c r="M18" s="405">
        <v>478839445.5</v>
      </c>
      <c r="N18" s="392">
        <v>526723390.05000007</v>
      </c>
      <c r="O18" s="390"/>
    </row>
    <row r="19" spans="1:16" x14ac:dyDescent="0.25">
      <c r="A19" s="476"/>
      <c r="B19" s="384" t="s">
        <v>216</v>
      </c>
      <c r="C19" s="385" t="s">
        <v>4</v>
      </c>
      <c r="D19" s="385" t="s">
        <v>202</v>
      </c>
      <c r="E19" s="387">
        <v>378</v>
      </c>
      <c r="F19" s="387">
        <v>425</v>
      </c>
      <c r="G19" s="406">
        <v>420</v>
      </c>
      <c r="H19" s="402">
        <v>100</v>
      </c>
      <c r="I19" s="387">
        <v>95</v>
      </c>
      <c r="J19" s="387">
        <v>105</v>
      </c>
      <c r="K19" s="387"/>
      <c r="L19" s="387">
        <v>300</v>
      </c>
      <c r="M19" s="387">
        <v>420</v>
      </c>
      <c r="N19" s="387">
        <v>420</v>
      </c>
      <c r="O19" s="390"/>
      <c r="P19" s="407"/>
    </row>
    <row r="20" spans="1:16" x14ac:dyDescent="0.25">
      <c r="A20" s="476"/>
      <c r="B20" s="384" t="s">
        <v>217</v>
      </c>
      <c r="C20" s="385" t="s">
        <v>4</v>
      </c>
      <c r="D20" s="385" t="s">
        <v>202</v>
      </c>
      <c r="E20" s="387">
        <v>427</v>
      </c>
      <c r="F20" s="387">
        <v>445</v>
      </c>
      <c r="G20" s="406">
        <v>450</v>
      </c>
      <c r="H20" s="402">
        <v>110</v>
      </c>
      <c r="I20" s="387">
        <v>150</v>
      </c>
      <c r="J20" s="387">
        <v>130</v>
      </c>
      <c r="K20" s="387"/>
      <c r="L20" s="387">
        <v>390</v>
      </c>
      <c r="M20" s="387">
        <v>450</v>
      </c>
      <c r="N20" s="387">
        <v>450</v>
      </c>
      <c r="O20" s="390"/>
    </row>
    <row r="21" spans="1:16" x14ac:dyDescent="0.25">
      <c r="A21" s="466" t="s">
        <v>218</v>
      </c>
      <c r="B21" s="395" t="s">
        <v>219</v>
      </c>
      <c r="C21" s="396"/>
      <c r="D21" s="408"/>
      <c r="E21" s="396"/>
      <c r="F21" s="396"/>
      <c r="G21" s="397"/>
      <c r="H21" s="409"/>
      <c r="I21" s="396"/>
      <c r="J21" s="396"/>
      <c r="K21" s="396"/>
      <c r="L21" s="396"/>
      <c r="M21" s="396"/>
      <c r="N21" s="396"/>
      <c r="O21" s="390"/>
    </row>
    <row r="22" spans="1:16" x14ac:dyDescent="0.25">
      <c r="A22" s="466"/>
      <c r="B22" s="384" t="s">
        <v>220</v>
      </c>
      <c r="C22" s="385" t="s">
        <v>4</v>
      </c>
      <c r="D22" s="403" t="s">
        <v>202</v>
      </c>
      <c r="E22" s="387">
        <v>497</v>
      </c>
      <c r="F22" s="387">
        <v>482</v>
      </c>
      <c r="G22" s="410">
        <v>475</v>
      </c>
      <c r="H22" s="410">
        <v>480</v>
      </c>
      <c r="I22" s="410">
        <v>472</v>
      </c>
      <c r="J22" s="387">
        <v>471</v>
      </c>
      <c r="K22" s="406"/>
      <c r="L22" s="406">
        <v>471</v>
      </c>
      <c r="M22" s="410">
        <v>465</v>
      </c>
      <c r="N22" s="410">
        <v>465</v>
      </c>
      <c r="O22" s="390"/>
    </row>
    <row r="23" spans="1:16" x14ac:dyDescent="0.25">
      <c r="A23" s="466"/>
      <c r="B23" s="384" t="s">
        <v>221</v>
      </c>
      <c r="C23" s="385" t="s">
        <v>4</v>
      </c>
      <c r="D23" s="403" t="s">
        <v>202</v>
      </c>
      <c r="E23" s="387">
        <v>117</v>
      </c>
      <c r="F23" s="387">
        <v>117</v>
      </c>
      <c r="G23" s="410">
        <v>115</v>
      </c>
      <c r="H23" s="410">
        <v>116</v>
      </c>
      <c r="I23" s="410">
        <v>111</v>
      </c>
      <c r="J23" s="387">
        <v>111</v>
      </c>
      <c r="K23" s="406"/>
      <c r="L23" s="406">
        <v>111</v>
      </c>
      <c r="M23" s="410">
        <v>115</v>
      </c>
      <c r="N23" s="410">
        <v>115</v>
      </c>
      <c r="O23" s="390"/>
    </row>
    <row r="24" spans="1:16" x14ac:dyDescent="0.25">
      <c r="A24" s="466"/>
      <c r="B24" s="384" t="s">
        <v>222</v>
      </c>
      <c r="C24" s="385" t="s">
        <v>4</v>
      </c>
      <c r="D24" s="403" t="s">
        <v>202</v>
      </c>
      <c r="E24" s="387">
        <v>90</v>
      </c>
      <c r="F24" s="387">
        <v>86</v>
      </c>
      <c r="G24" s="387">
        <v>85</v>
      </c>
      <c r="H24" s="410">
        <v>86</v>
      </c>
      <c r="I24" s="410">
        <v>85</v>
      </c>
      <c r="J24" s="387">
        <v>85</v>
      </c>
      <c r="K24" s="406"/>
      <c r="L24" s="406">
        <v>85</v>
      </c>
      <c r="M24" s="387">
        <v>83</v>
      </c>
      <c r="N24" s="387">
        <v>83</v>
      </c>
      <c r="O24" s="390"/>
    </row>
    <row r="25" spans="1:16" x14ac:dyDescent="0.25">
      <c r="A25" s="466"/>
      <c r="B25" s="384" t="s">
        <v>223</v>
      </c>
      <c r="C25" s="385" t="s">
        <v>4</v>
      </c>
      <c r="D25" s="403" t="s">
        <v>202</v>
      </c>
      <c r="E25" s="387">
        <v>407</v>
      </c>
      <c r="F25" s="387">
        <v>396</v>
      </c>
      <c r="G25" s="387">
        <v>390</v>
      </c>
      <c r="H25" s="410">
        <v>394</v>
      </c>
      <c r="I25" s="410">
        <v>387</v>
      </c>
      <c r="J25" s="387">
        <v>386</v>
      </c>
      <c r="K25" s="406"/>
      <c r="L25" s="406">
        <v>386</v>
      </c>
      <c r="M25" s="387">
        <v>382</v>
      </c>
      <c r="N25" s="387">
        <v>382</v>
      </c>
      <c r="O25" s="390"/>
    </row>
    <row r="26" spans="1:16" x14ac:dyDescent="0.25">
      <c r="A26" s="466"/>
      <c r="B26" s="384" t="s">
        <v>224</v>
      </c>
      <c r="C26" s="385" t="s">
        <v>4</v>
      </c>
      <c r="D26" s="403" t="s">
        <v>202</v>
      </c>
      <c r="E26" s="387">
        <v>497</v>
      </c>
      <c r="F26" s="387">
        <v>482</v>
      </c>
      <c r="G26" s="387">
        <v>475</v>
      </c>
      <c r="H26" s="410">
        <v>480</v>
      </c>
      <c r="I26" s="410">
        <v>498</v>
      </c>
      <c r="J26" s="406">
        <v>497</v>
      </c>
      <c r="K26" s="406"/>
      <c r="L26" s="406">
        <v>497</v>
      </c>
      <c r="M26" s="387">
        <v>480</v>
      </c>
      <c r="N26" s="387">
        <v>480</v>
      </c>
      <c r="O26" s="390"/>
    </row>
    <row r="27" spans="1:16" x14ac:dyDescent="0.25">
      <c r="A27" s="466"/>
      <c r="B27" s="384" t="s">
        <v>225</v>
      </c>
      <c r="C27" s="385" t="s">
        <v>4</v>
      </c>
      <c r="D27" s="403" t="s">
        <v>202</v>
      </c>
      <c r="E27" s="387">
        <v>2</v>
      </c>
      <c r="F27" s="387">
        <v>5</v>
      </c>
      <c r="G27" s="387">
        <v>5</v>
      </c>
      <c r="H27" s="410">
        <v>5</v>
      </c>
      <c r="I27" s="410">
        <v>5</v>
      </c>
      <c r="J27" s="387">
        <v>5</v>
      </c>
      <c r="K27" s="406"/>
      <c r="L27" s="406">
        <v>5</v>
      </c>
      <c r="M27" s="387">
        <v>5</v>
      </c>
      <c r="N27" s="387">
        <v>5</v>
      </c>
      <c r="O27" s="390"/>
    </row>
    <row r="28" spans="1:16" x14ac:dyDescent="0.25">
      <c r="A28" s="466"/>
      <c r="B28" s="384" t="s">
        <v>226</v>
      </c>
      <c r="C28" s="385" t="s">
        <v>4</v>
      </c>
      <c r="D28" s="403" t="s">
        <v>202</v>
      </c>
      <c r="E28" s="387">
        <v>487</v>
      </c>
      <c r="F28" s="387">
        <v>472</v>
      </c>
      <c r="G28" s="387">
        <v>465</v>
      </c>
      <c r="H28" s="410">
        <v>471</v>
      </c>
      <c r="I28" s="410">
        <v>464</v>
      </c>
      <c r="J28" s="387">
        <v>463</v>
      </c>
      <c r="K28" s="406"/>
      <c r="L28" s="406">
        <v>463</v>
      </c>
      <c r="M28" s="387">
        <v>465</v>
      </c>
      <c r="N28" s="387">
        <v>465</v>
      </c>
      <c r="O28" s="390"/>
    </row>
    <row r="29" spans="1:16" x14ac:dyDescent="0.25">
      <c r="A29" s="466"/>
      <c r="B29" s="384" t="s">
        <v>227</v>
      </c>
      <c r="C29" s="385" t="s">
        <v>4</v>
      </c>
      <c r="D29" s="403" t="s">
        <v>202</v>
      </c>
      <c r="E29" s="387">
        <v>10</v>
      </c>
      <c r="F29" s="387">
        <v>10</v>
      </c>
      <c r="G29" s="387">
        <v>10</v>
      </c>
      <c r="H29" s="410">
        <v>9</v>
      </c>
      <c r="I29" s="410">
        <v>8</v>
      </c>
      <c r="J29" s="387">
        <v>8</v>
      </c>
      <c r="K29" s="406"/>
      <c r="L29" s="406">
        <v>8</v>
      </c>
      <c r="M29" s="387">
        <v>10</v>
      </c>
      <c r="N29" s="387">
        <v>10</v>
      </c>
      <c r="O29" s="390"/>
    </row>
    <row r="30" spans="1:16" x14ac:dyDescent="0.25">
      <c r="A30" s="466"/>
      <c r="B30" s="384" t="s">
        <v>228</v>
      </c>
      <c r="C30" s="385" t="s">
        <v>4</v>
      </c>
      <c r="D30" s="403" t="s">
        <v>202</v>
      </c>
      <c r="E30" s="387">
        <v>3</v>
      </c>
      <c r="F30" s="387">
        <v>3</v>
      </c>
      <c r="G30" s="387">
        <v>2</v>
      </c>
      <c r="H30" s="410">
        <v>2</v>
      </c>
      <c r="I30" s="410">
        <v>3</v>
      </c>
      <c r="J30" s="387">
        <v>3</v>
      </c>
      <c r="K30" s="406"/>
      <c r="L30" s="406">
        <v>3</v>
      </c>
      <c r="M30" s="387">
        <v>3</v>
      </c>
      <c r="N30" s="387">
        <v>3</v>
      </c>
      <c r="O30" s="390"/>
    </row>
    <row r="31" spans="1:16" x14ac:dyDescent="0.25">
      <c r="A31" s="466"/>
      <c r="B31" s="384" t="s">
        <v>229</v>
      </c>
      <c r="C31" s="385" t="s">
        <v>4</v>
      </c>
      <c r="D31" s="403" t="s">
        <v>202</v>
      </c>
      <c r="E31" s="387">
        <v>14</v>
      </c>
      <c r="F31" s="387">
        <v>14</v>
      </c>
      <c r="G31" s="387">
        <v>20</v>
      </c>
      <c r="H31" s="410">
        <v>17</v>
      </c>
      <c r="I31" s="410">
        <v>21</v>
      </c>
      <c r="J31" s="387">
        <v>22</v>
      </c>
      <c r="K31" s="406"/>
      <c r="L31" s="406">
        <v>22</v>
      </c>
      <c r="M31" s="387">
        <v>25</v>
      </c>
      <c r="N31" s="387">
        <v>25</v>
      </c>
      <c r="O31" s="390"/>
    </row>
    <row r="32" spans="1:16" x14ac:dyDescent="0.25">
      <c r="A32" s="466"/>
      <c r="B32" s="384" t="s">
        <v>230</v>
      </c>
      <c r="C32" s="385" t="s">
        <v>4</v>
      </c>
      <c r="D32" s="403" t="s">
        <v>202</v>
      </c>
      <c r="E32" s="387">
        <v>2</v>
      </c>
      <c r="F32" s="387">
        <v>2</v>
      </c>
      <c r="G32" s="387">
        <v>1</v>
      </c>
      <c r="H32" s="410">
        <v>1</v>
      </c>
      <c r="I32" s="410">
        <v>9</v>
      </c>
      <c r="J32" s="387">
        <v>9</v>
      </c>
      <c r="K32" s="406"/>
      <c r="L32" s="406">
        <v>9</v>
      </c>
      <c r="M32" s="387">
        <v>7</v>
      </c>
      <c r="N32" s="387">
        <v>7</v>
      </c>
      <c r="O32" s="390"/>
    </row>
    <row r="33" spans="1:15" x14ac:dyDescent="0.25">
      <c r="A33" s="466"/>
      <c r="B33" s="395" t="s">
        <v>231</v>
      </c>
      <c r="C33" s="396"/>
      <c r="D33" s="408"/>
      <c r="E33" s="397"/>
      <c r="F33" s="397"/>
      <c r="G33" s="397"/>
      <c r="H33" s="409"/>
      <c r="I33" s="397"/>
      <c r="J33" s="397"/>
      <c r="K33" s="397"/>
      <c r="L33" s="397"/>
      <c r="M33" s="397"/>
      <c r="N33" s="397"/>
      <c r="O33" s="390"/>
    </row>
    <row r="34" spans="1:15" x14ac:dyDescent="0.25">
      <c r="A34" s="466"/>
      <c r="B34" s="384" t="s">
        <v>232</v>
      </c>
      <c r="C34" s="385" t="s">
        <v>4</v>
      </c>
      <c r="D34" s="385" t="s">
        <v>202</v>
      </c>
      <c r="E34" s="387">
        <v>10</v>
      </c>
      <c r="F34" s="387">
        <v>11</v>
      </c>
      <c r="G34" s="410">
        <v>11</v>
      </c>
      <c r="H34" s="410">
        <v>11</v>
      </c>
      <c r="I34" s="387">
        <v>11</v>
      </c>
      <c r="J34" s="387">
        <v>11</v>
      </c>
      <c r="K34" s="387"/>
      <c r="L34" s="387">
        <v>11</v>
      </c>
      <c r="M34" s="410">
        <v>12</v>
      </c>
      <c r="N34" s="410">
        <v>12</v>
      </c>
      <c r="O34" s="390"/>
    </row>
    <row r="35" spans="1:15" x14ac:dyDescent="0.25">
      <c r="A35" s="467"/>
      <c r="B35" s="384" t="s">
        <v>233</v>
      </c>
      <c r="C35" s="385" t="s">
        <v>4</v>
      </c>
      <c r="D35" s="385" t="s">
        <v>202</v>
      </c>
      <c r="E35" s="387">
        <v>705</v>
      </c>
      <c r="F35" s="387">
        <v>711</v>
      </c>
      <c r="G35" s="387">
        <v>725</v>
      </c>
      <c r="H35" s="387">
        <v>724</v>
      </c>
      <c r="I35" s="387">
        <v>716</v>
      </c>
      <c r="J35" s="387">
        <v>715</v>
      </c>
      <c r="K35" s="387"/>
      <c r="L35" s="387">
        <v>715</v>
      </c>
      <c r="M35" s="387">
        <v>725</v>
      </c>
      <c r="N35" s="387">
        <v>725</v>
      </c>
      <c r="O35" s="390"/>
    </row>
    <row r="36" spans="1:15" x14ac:dyDescent="0.25">
      <c r="A36" s="467"/>
      <c r="B36" s="384" t="s">
        <v>234</v>
      </c>
      <c r="C36" s="385" t="s">
        <v>4</v>
      </c>
      <c r="D36" s="385" t="s">
        <v>202</v>
      </c>
      <c r="E36" s="387">
        <v>596</v>
      </c>
      <c r="F36" s="387">
        <v>601</v>
      </c>
      <c r="G36" s="387">
        <v>615</v>
      </c>
      <c r="H36" s="387">
        <v>614</v>
      </c>
      <c r="I36" s="387">
        <v>606</v>
      </c>
      <c r="J36" s="387">
        <v>606</v>
      </c>
      <c r="K36" s="387"/>
      <c r="L36" s="387">
        <v>606</v>
      </c>
      <c r="M36" s="387">
        <v>615</v>
      </c>
      <c r="N36" s="387">
        <v>615</v>
      </c>
      <c r="O36" s="390"/>
    </row>
    <row r="37" spans="1:15" x14ac:dyDescent="0.25">
      <c r="A37" s="467"/>
      <c r="B37" s="384" t="s">
        <v>235</v>
      </c>
      <c r="C37" s="385" t="s">
        <v>4</v>
      </c>
      <c r="D37" s="385" t="s">
        <v>202</v>
      </c>
      <c r="E37" s="387">
        <v>109</v>
      </c>
      <c r="F37" s="387">
        <v>110</v>
      </c>
      <c r="G37" s="387">
        <v>110</v>
      </c>
      <c r="H37" s="387">
        <v>110</v>
      </c>
      <c r="I37" s="387">
        <v>110</v>
      </c>
      <c r="J37" s="387">
        <v>109</v>
      </c>
      <c r="K37" s="387"/>
      <c r="L37" s="387">
        <v>109</v>
      </c>
      <c r="M37" s="387">
        <v>110</v>
      </c>
      <c r="N37" s="387">
        <v>110</v>
      </c>
      <c r="O37" s="390"/>
    </row>
    <row r="38" spans="1:15" x14ac:dyDescent="0.25">
      <c r="A38" s="467"/>
      <c r="B38" s="395" t="s">
        <v>236</v>
      </c>
      <c r="C38" s="396"/>
      <c r="D38" s="408"/>
      <c r="E38" s="397"/>
      <c r="F38" s="397"/>
      <c r="G38" s="397"/>
      <c r="H38" s="409"/>
      <c r="I38" s="397"/>
      <c r="J38" s="397"/>
      <c r="K38" s="397"/>
      <c r="L38" s="397"/>
      <c r="M38" s="397"/>
      <c r="N38" s="397"/>
      <c r="O38" s="390"/>
    </row>
    <row r="39" spans="1:15" x14ac:dyDescent="0.25">
      <c r="A39" s="467"/>
      <c r="B39" s="384" t="s">
        <v>237</v>
      </c>
      <c r="C39" s="385" t="s">
        <v>86</v>
      </c>
      <c r="D39" s="385" t="s">
        <v>202</v>
      </c>
      <c r="E39" s="392">
        <v>25563022831.970001</v>
      </c>
      <c r="F39" s="392">
        <v>56693465351.93</v>
      </c>
      <c r="G39" s="392">
        <v>107279576440</v>
      </c>
      <c r="H39" s="392">
        <v>107279576440</v>
      </c>
      <c r="I39" s="392">
        <v>107279576440</v>
      </c>
      <c r="J39" s="392">
        <v>107279576440</v>
      </c>
      <c r="K39" s="392"/>
      <c r="L39" s="387">
        <v>107279576440</v>
      </c>
      <c r="M39" s="392">
        <v>134930447537.59338</v>
      </c>
      <c r="N39" s="392">
        <v>188902626552.63074</v>
      </c>
      <c r="O39" s="390"/>
    </row>
    <row r="40" spans="1:15" x14ac:dyDescent="0.25">
      <c r="A40" s="467"/>
      <c r="B40" s="384" t="s">
        <v>238</v>
      </c>
      <c r="C40" s="385" t="s">
        <v>86</v>
      </c>
      <c r="D40" s="385" t="s">
        <v>202</v>
      </c>
      <c r="E40" s="392">
        <v>42138278512.809998</v>
      </c>
      <c r="F40" s="392">
        <v>95676889734.440002</v>
      </c>
      <c r="G40" s="392">
        <v>107279576440</v>
      </c>
      <c r="H40" s="392">
        <v>107279576440</v>
      </c>
      <c r="I40" s="392">
        <v>107279576440</v>
      </c>
      <c r="J40" s="392">
        <v>148750778297.26001</v>
      </c>
      <c r="K40" s="392"/>
      <c r="L40" s="387">
        <v>148750778297.26001</v>
      </c>
      <c r="M40" s="392">
        <v>134930447537.59338</v>
      </c>
      <c r="N40" s="392">
        <v>188902626552.63074</v>
      </c>
      <c r="O40" s="390"/>
    </row>
    <row r="41" spans="1:15" x14ac:dyDescent="0.25">
      <c r="A41" s="467"/>
      <c r="B41" s="384" t="s">
        <v>239</v>
      </c>
      <c r="C41" s="385" t="s">
        <v>86</v>
      </c>
      <c r="D41" s="385" t="s">
        <v>202</v>
      </c>
      <c r="E41" s="392">
        <v>40705221089.989998</v>
      </c>
      <c r="F41" s="392">
        <v>84613506674.710007</v>
      </c>
      <c r="G41" s="392">
        <v>107279576440</v>
      </c>
      <c r="H41" s="392">
        <v>30674349343</v>
      </c>
      <c r="I41" s="392">
        <v>65513454954.419998</v>
      </c>
      <c r="J41" s="392">
        <v>105110425116.64999</v>
      </c>
      <c r="K41" s="392"/>
      <c r="L41" s="387">
        <v>105110425116.64999</v>
      </c>
      <c r="M41" s="392">
        <v>134930447537.59338</v>
      </c>
      <c r="N41" s="392">
        <v>188902626552.63074</v>
      </c>
      <c r="O41" s="390"/>
    </row>
    <row r="42" spans="1:15" ht="15.75" thickBot="1" x14ac:dyDescent="0.3">
      <c r="A42" s="468"/>
      <c r="B42" s="384" t="s">
        <v>240</v>
      </c>
      <c r="C42" s="385" t="s">
        <v>241</v>
      </c>
      <c r="D42" s="385" t="s">
        <v>202</v>
      </c>
      <c r="E42" s="411">
        <v>0.96599155273074688</v>
      </c>
      <c r="F42" s="411">
        <v>0.8843672375801781</v>
      </c>
      <c r="G42" s="411">
        <v>0</v>
      </c>
      <c r="H42" s="411">
        <v>0.28592906833628062</v>
      </c>
      <c r="I42" s="411">
        <v>0.61067965710193473</v>
      </c>
      <c r="J42" s="411">
        <v>0.70662100944843342</v>
      </c>
      <c r="K42" s="411"/>
      <c r="L42" s="411">
        <v>0.70662100944843342</v>
      </c>
      <c r="M42" s="392">
        <v>0</v>
      </c>
      <c r="N42" s="392">
        <v>0</v>
      </c>
      <c r="O42" s="390"/>
    </row>
    <row r="43" spans="1:15" x14ac:dyDescent="0.25">
      <c r="H43" s="413"/>
      <c r="I43" s="413"/>
      <c r="L43" s="413"/>
    </row>
    <row r="44" spans="1:15" x14ac:dyDescent="0.25">
      <c r="G44" s="414"/>
      <c r="L44" s="413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3622047244094491" right="0.19685039370078741" top="0.39370078740157483" bottom="0.35433070866141736" header="0.19685039370078741" footer="0.31496062992125984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abSelected="1" topLeftCell="A88" workbookViewId="0">
      <selection activeCell="P47" sqref="P47"/>
    </sheetView>
  </sheetViews>
  <sheetFormatPr baseColWidth="10" defaultRowHeight="12.75" x14ac:dyDescent="0.2"/>
  <sheetData>
    <row r="1" spans="1:12" x14ac:dyDescent="0.2">
      <c r="A1" s="350"/>
      <c r="B1" s="349"/>
      <c r="C1" s="346"/>
      <c r="D1" s="346"/>
      <c r="E1" s="346"/>
      <c r="F1" s="346"/>
      <c r="G1" s="346"/>
      <c r="H1" s="348"/>
      <c r="I1" s="347"/>
      <c r="J1" s="347"/>
      <c r="K1" s="346"/>
      <c r="L1" s="346"/>
    </row>
    <row r="2" spans="1:12" x14ac:dyDescent="0.2">
      <c r="A2" s="344"/>
      <c r="B2" s="343"/>
      <c r="C2" s="286"/>
      <c r="D2" s="286"/>
      <c r="E2" s="342"/>
      <c r="F2" s="286"/>
      <c r="G2" s="286"/>
      <c r="H2" s="341"/>
      <c r="I2" s="340"/>
      <c r="J2" s="340"/>
      <c r="K2" s="286"/>
      <c r="L2" s="286"/>
    </row>
    <row r="3" spans="1:12" x14ac:dyDescent="0.2">
      <c r="A3" s="344"/>
      <c r="B3" s="343"/>
      <c r="C3" s="286"/>
      <c r="D3" s="286"/>
      <c r="E3" s="342"/>
      <c r="F3" s="286"/>
      <c r="G3" s="286"/>
      <c r="H3" s="341"/>
      <c r="I3" s="340"/>
      <c r="J3" s="340"/>
      <c r="K3" s="286"/>
      <c r="L3" s="286"/>
    </row>
    <row r="4" spans="1:12" ht="15" x14ac:dyDescent="0.2">
      <c r="A4" s="344"/>
      <c r="B4" s="343"/>
      <c r="C4" s="286"/>
      <c r="D4" s="286"/>
      <c r="E4" s="345"/>
      <c r="F4" s="345"/>
      <c r="G4" s="286"/>
      <c r="H4" s="341"/>
      <c r="I4" s="340"/>
      <c r="J4" s="340"/>
      <c r="K4" s="286"/>
      <c r="L4" s="286"/>
    </row>
    <row r="5" spans="1:12" x14ac:dyDescent="0.2">
      <c r="A5" s="344"/>
      <c r="B5" s="343"/>
      <c r="C5" s="286"/>
      <c r="D5" s="286"/>
      <c r="E5" s="342"/>
      <c r="F5" s="286"/>
      <c r="G5" s="286"/>
      <c r="H5" s="341"/>
      <c r="I5" s="340"/>
      <c r="J5" s="340"/>
      <c r="K5" s="286"/>
      <c r="L5" s="286"/>
    </row>
    <row r="6" spans="1:12" x14ac:dyDescent="0.2">
      <c r="A6" s="339"/>
      <c r="B6" s="338"/>
      <c r="C6" s="337"/>
      <c r="D6" s="334"/>
      <c r="E6" s="336"/>
      <c r="F6" s="334"/>
      <c r="G6" s="334"/>
      <c r="H6" s="334"/>
      <c r="I6" s="335"/>
      <c r="J6" s="335"/>
      <c r="K6" s="334"/>
      <c r="L6" s="286"/>
    </row>
    <row r="7" spans="1:12" ht="23.25" x14ac:dyDescent="0.2">
      <c r="A7" s="333"/>
      <c r="B7" s="490" t="s">
        <v>114</v>
      </c>
      <c r="C7" s="490"/>
      <c r="D7" s="490"/>
      <c r="E7" s="490"/>
      <c r="F7" s="490"/>
      <c r="G7" s="490"/>
      <c r="H7" s="490"/>
      <c r="I7" s="490"/>
      <c r="J7" s="490"/>
      <c r="K7" s="490"/>
      <c r="L7" s="490"/>
    </row>
    <row r="8" spans="1:12" ht="23.25" x14ac:dyDescent="0.2">
      <c r="A8" s="333"/>
      <c r="B8" s="490" t="s">
        <v>261</v>
      </c>
      <c r="C8" s="490"/>
      <c r="D8" s="490"/>
      <c r="E8" s="490"/>
      <c r="F8" s="490"/>
      <c r="G8" s="490"/>
      <c r="H8" s="490"/>
      <c r="I8" s="490"/>
      <c r="J8" s="490"/>
      <c r="K8" s="490"/>
      <c r="L8" s="490"/>
    </row>
    <row r="9" spans="1:12" ht="23.25" x14ac:dyDescent="0.2">
      <c r="A9" s="333"/>
      <c r="B9" s="490" t="s">
        <v>115</v>
      </c>
      <c r="C9" s="490"/>
      <c r="D9" s="490"/>
      <c r="E9" s="490"/>
      <c r="F9" s="490"/>
      <c r="G9" s="490"/>
      <c r="H9" s="490"/>
      <c r="I9" s="490"/>
      <c r="J9" s="490"/>
      <c r="K9" s="490"/>
      <c r="L9" s="490"/>
    </row>
    <row r="10" spans="1:12" ht="23.25" x14ac:dyDescent="0.2">
      <c r="A10" s="333"/>
      <c r="B10" s="490" t="s">
        <v>116</v>
      </c>
      <c r="C10" s="490"/>
      <c r="D10" s="490"/>
      <c r="E10" s="490"/>
      <c r="F10" s="490"/>
      <c r="G10" s="490"/>
      <c r="H10" s="490"/>
      <c r="I10" s="490"/>
      <c r="J10" s="490"/>
      <c r="K10" s="490"/>
      <c r="L10" s="490"/>
    </row>
    <row r="11" spans="1:12" ht="23.25" x14ac:dyDescent="0.2">
      <c r="A11" s="332"/>
      <c r="B11" s="331"/>
      <c r="C11" s="329"/>
      <c r="D11" s="329"/>
      <c r="E11" s="329"/>
      <c r="F11" s="329"/>
      <c r="G11" s="329"/>
      <c r="H11" s="329"/>
      <c r="I11" s="330"/>
      <c r="J11" s="330"/>
      <c r="K11" s="329"/>
      <c r="L11" s="329"/>
    </row>
    <row r="12" spans="1:12" x14ac:dyDescent="0.2">
      <c r="A12" s="328"/>
      <c r="B12" s="491" t="s">
        <v>117</v>
      </c>
      <c r="C12" s="491"/>
      <c r="D12" s="491"/>
      <c r="E12" s="491"/>
      <c r="F12" s="491"/>
      <c r="G12" s="491"/>
      <c r="H12" s="491"/>
      <c r="I12" s="491"/>
      <c r="J12" s="491"/>
      <c r="K12" s="491"/>
      <c r="L12" s="491"/>
    </row>
    <row r="13" spans="1:12" x14ac:dyDescent="0.2">
      <c r="A13" s="492"/>
      <c r="B13" s="493" t="s">
        <v>118</v>
      </c>
      <c r="C13" s="489" t="s">
        <v>260</v>
      </c>
      <c r="D13" s="489"/>
      <c r="E13" s="489"/>
      <c r="F13" s="489" t="s">
        <v>259</v>
      </c>
      <c r="G13" s="489"/>
      <c r="H13" s="489"/>
      <c r="I13" s="494" t="s">
        <v>258</v>
      </c>
      <c r="J13" s="494"/>
      <c r="K13" s="494"/>
      <c r="L13" s="489" t="s">
        <v>119</v>
      </c>
    </row>
    <row r="14" spans="1:12" ht="33.75" x14ac:dyDescent="0.2">
      <c r="A14" s="492"/>
      <c r="B14" s="493"/>
      <c r="C14" s="355" t="s">
        <v>120</v>
      </c>
      <c r="D14" s="355" t="s">
        <v>121</v>
      </c>
      <c r="E14" s="355" t="s">
        <v>122</v>
      </c>
      <c r="F14" s="355" t="s">
        <v>120</v>
      </c>
      <c r="G14" s="355" t="s">
        <v>121</v>
      </c>
      <c r="H14" s="355" t="s">
        <v>122</v>
      </c>
      <c r="I14" s="356" t="s">
        <v>120</v>
      </c>
      <c r="J14" s="356" t="s">
        <v>121</v>
      </c>
      <c r="K14" s="355" t="s">
        <v>122</v>
      </c>
      <c r="L14" s="489"/>
    </row>
    <row r="15" spans="1:12" ht="56.25" x14ac:dyDescent="0.2">
      <c r="A15" s="353"/>
      <c r="B15" s="354" t="s">
        <v>117</v>
      </c>
      <c r="C15" s="355"/>
      <c r="D15" s="355"/>
      <c r="E15" s="355"/>
      <c r="F15" s="355"/>
      <c r="G15" s="355"/>
      <c r="H15" s="355"/>
      <c r="I15" s="356"/>
      <c r="J15" s="356"/>
      <c r="K15" s="355"/>
      <c r="L15" s="355"/>
    </row>
    <row r="16" spans="1:12" x14ac:dyDescent="0.2">
      <c r="A16" s="353"/>
      <c r="B16" s="354"/>
      <c r="C16" s="355"/>
      <c r="D16" s="355"/>
      <c r="E16" s="355"/>
      <c r="F16" s="355"/>
      <c r="G16" s="355"/>
      <c r="H16" s="355"/>
      <c r="I16" s="356"/>
      <c r="J16" s="356"/>
      <c r="K16" s="355"/>
      <c r="L16" s="355"/>
    </row>
    <row r="17" spans="1:12" ht="67.5" x14ac:dyDescent="0.2">
      <c r="A17" s="310"/>
      <c r="B17" s="309" t="s">
        <v>257</v>
      </c>
      <c r="C17" s="301"/>
      <c r="D17" s="301"/>
      <c r="E17" s="307"/>
      <c r="F17" s="327"/>
      <c r="G17" s="327"/>
      <c r="H17" s="326"/>
      <c r="I17" s="325"/>
      <c r="J17" s="325"/>
      <c r="K17" s="324"/>
      <c r="L17" s="307"/>
    </row>
    <row r="18" spans="1:12" ht="56.25" x14ac:dyDescent="0.2">
      <c r="A18" s="312">
        <v>1</v>
      </c>
      <c r="B18" s="354" t="s">
        <v>123</v>
      </c>
      <c r="C18" s="290">
        <v>2.8</v>
      </c>
      <c r="D18" s="290">
        <v>2.8043</v>
      </c>
      <c r="E18" s="355">
        <f>D18/C18</f>
        <v>1.0015357142857144</v>
      </c>
      <c r="F18" s="290">
        <v>2.8</v>
      </c>
      <c r="G18" s="288">
        <v>2.8296000000000001</v>
      </c>
      <c r="H18" s="355">
        <f>G18/F18</f>
        <v>1.0105714285714287</v>
      </c>
      <c r="I18" s="289">
        <v>2.8</v>
      </c>
      <c r="J18" s="289">
        <v>2.8136000000000001</v>
      </c>
      <c r="K18" s="355">
        <f>J18/I18</f>
        <v>1.0048571428571429</v>
      </c>
      <c r="L18" s="288">
        <f>(E18+H18+K18)/3</f>
        <v>1.005654761904762</v>
      </c>
    </row>
    <row r="19" spans="1:12" ht="67.5" x14ac:dyDescent="0.2">
      <c r="A19" s="312">
        <v>2</v>
      </c>
      <c r="B19" s="354" t="s">
        <v>256</v>
      </c>
      <c r="C19" s="290">
        <v>1.1000000000000001</v>
      </c>
      <c r="D19" s="290">
        <v>2</v>
      </c>
      <c r="E19" s="355">
        <f>D19/C19</f>
        <v>1.8181818181818181</v>
      </c>
      <c r="F19" s="290">
        <v>1.2</v>
      </c>
      <c r="G19" s="290">
        <v>2.1</v>
      </c>
      <c r="H19" s="355">
        <f>G19/F19</f>
        <v>1.7500000000000002</v>
      </c>
      <c r="I19" s="289">
        <v>1.2</v>
      </c>
      <c r="J19" s="289">
        <v>3</v>
      </c>
      <c r="K19" s="355">
        <f>J19/I19</f>
        <v>2.5</v>
      </c>
      <c r="L19" s="288">
        <f>(E19+H19+K19)/3</f>
        <v>2.0227272727272729</v>
      </c>
    </row>
    <row r="20" spans="1:12" ht="45" x14ac:dyDescent="0.2">
      <c r="A20" s="310"/>
      <c r="B20" s="309" t="s">
        <v>255</v>
      </c>
      <c r="C20" s="301"/>
      <c r="D20" s="301"/>
      <c r="E20" s="307"/>
      <c r="F20" s="327"/>
      <c r="G20" s="327"/>
      <c r="H20" s="326"/>
      <c r="I20" s="325"/>
      <c r="J20" s="325"/>
      <c r="K20" s="324"/>
      <c r="L20" s="307"/>
    </row>
    <row r="21" spans="1:12" ht="67.5" x14ac:dyDescent="0.2">
      <c r="A21" s="312">
        <v>1</v>
      </c>
      <c r="B21" s="354" t="s">
        <v>124</v>
      </c>
      <c r="C21" s="323">
        <v>0.747</v>
      </c>
      <c r="D21" s="290">
        <v>0.90780000000000005</v>
      </c>
      <c r="E21" s="355">
        <f>D21/C21</f>
        <v>1.2152610441767069</v>
      </c>
      <c r="F21" s="290">
        <v>0.91500000000000004</v>
      </c>
      <c r="G21" s="290">
        <v>0.96109999999999995</v>
      </c>
      <c r="H21" s="355">
        <f>G21/F21</f>
        <v>1.0503825136612022</v>
      </c>
      <c r="I21" s="289">
        <v>0.92400000000000004</v>
      </c>
      <c r="J21" s="289">
        <v>1.1153999999999999</v>
      </c>
      <c r="K21" s="355">
        <f>J21/I21</f>
        <v>1.2071428571428571</v>
      </c>
      <c r="L21" s="288">
        <f>(E21+H21+K21)/3</f>
        <v>1.1575954716602554</v>
      </c>
    </row>
    <row r="22" spans="1:12" ht="67.5" x14ac:dyDescent="0.2">
      <c r="A22" s="312">
        <v>2</v>
      </c>
      <c r="B22" s="297" t="s">
        <v>125</v>
      </c>
      <c r="C22" s="290">
        <v>1.82</v>
      </c>
      <c r="D22" s="290">
        <v>1.0706</v>
      </c>
      <c r="E22" s="355">
        <f>D22/C22</f>
        <v>0.58824175824175817</v>
      </c>
      <c r="F22" s="290">
        <v>2.9211</v>
      </c>
      <c r="G22" s="290">
        <v>0.92279999999999995</v>
      </c>
      <c r="H22" s="355">
        <v>0.88800000000000001</v>
      </c>
      <c r="I22" s="289">
        <v>2.5</v>
      </c>
      <c r="J22" s="289">
        <v>1.2703</v>
      </c>
      <c r="K22" s="295">
        <f>J22/I22</f>
        <v>0.50812000000000002</v>
      </c>
      <c r="L22" s="288">
        <f>(E22+H22+K22)/3</f>
        <v>0.6614539194139194</v>
      </c>
    </row>
    <row r="23" spans="1:12" ht="56.25" x14ac:dyDescent="0.2">
      <c r="A23" s="312">
        <v>3</v>
      </c>
      <c r="B23" s="354" t="s">
        <v>126</v>
      </c>
      <c r="C23" s="290">
        <v>2.641</v>
      </c>
      <c r="D23" s="290">
        <v>3.2717000000000001</v>
      </c>
      <c r="E23" s="355">
        <f>D23/C23</f>
        <v>1.2388110564180235</v>
      </c>
      <c r="F23" s="290">
        <v>2.9079999999999999</v>
      </c>
      <c r="G23" s="288">
        <v>3.3104</v>
      </c>
      <c r="H23" s="355">
        <f>G23/F23</f>
        <v>1.1383768913342505</v>
      </c>
      <c r="I23" s="289">
        <v>3.117</v>
      </c>
      <c r="J23" s="289">
        <v>2.3405999999999998</v>
      </c>
      <c r="K23" s="295">
        <f>J23/I23</f>
        <v>0.75091434071222318</v>
      </c>
      <c r="L23" s="288">
        <f>(E23+H23+K23)/3</f>
        <v>1.042700762821499</v>
      </c>
    </row>
    <row r="24" spans="1:12" ht="45" x14ac:dyDescent="0.2">
      <c r="A24" s="310"/>
      <c r="B24" s="309" t="s">
        <v>127</v>
      </c>
      <c r="C24" s="301"/>
      <c r="D24" s="301"/>
      <c r="E24" s="301"/>
      <c r="F24" s="301"/>
      <c r="G24" s="301"/>
      <c r="H24" s="301"/>
      <c r="I24" s="300"/>
      <c r="J24" s="300"/>
      <c r="K24" s="301"/>
      <c r="L24" s="307"/>
    </row>
    <row r="25" spans="1:12" ht="56.25" x14ac:dyDescent="0.2">
      <c r="A25" s="306">
        <v>1</v>
      </c>
      <c r="B25" s="305" t="s">
        <v>128</v>
      </c>
      <c r="C25" s="291">
        <v>0.95</v>
      </c>
      <c r="D25" s="291">
        <v>0.91110000000000002</v>
      </c>
      <c r="E25" s="355">
        <f>D25/C25</f>
        <v>0.95905263157894749</v>
      </c>
      <c r="F25" s="290">
        <v>0.95</v>
      </c>
      <c r="G25" s="288">
        <v>1</v>
      </c>
      <c r="H25" s="355">
        <f>G25/F25</f>
        <v>1.0526315789473684</v>
      </c>
      <c r="I25" s="289">
        <v>0.95</v>
      </c>
      <c r="J25" s="289">
        <v>0.96489999999999998</v>
      </c>
      <c r="K25" s="355">
        <f>J25/I25</f>
        <v>1.0156842105263157</v>
      </c>
      <c r="L25" s="288">
        <f>(E25+H25+K25)/3</f>
        <v>1.0091228070175438</v>
      </c>
    </row>
    <row r="26" spans="1:12" ht="56.25" x14ac:dyDescent="0.2">
      <c r="A26" s="312">
        <v>2</v>
      </c>
      <c r="B26" s="354" t="s">
        <v>254</v>
      </c>
      <c r="C26" s="290">
        <v>5.45</v>
      </c>
      <c r="D26" s="290">
        <v>5.9412000000000003</v>
      </c>
      <c r="E26" s="355">
        <f>D26/C26</f>
        <v>1.0901284403669724</v>
      </c>
      <c r="F26" s="290">
        <v>5.45</v>
      </c>
      <c r="G26" s="288">
        <v>5.8888999999999996</v>
      </c>
      <c r="H26" s="355">
        <f>G26/F26</f>
        <v>1.0805321100917431</v>
      </c>
      <c r="I26" s="289">
        <v>5.45</v>
      </c>
      <c r="J26" s="289">
        <v>6</v>
      </c>
      <c r="K26" s="355">
        <f>J26/I26</f>
        <v>1.1009174311926606</v>
      </c>
      <c r="L26" s="288">
        <f>(E26+H26+K26)/3</f>
        <v>1.0905259938837921</v>
      </c>
    </row>
    <row r="27" spans="1:12" ht="67.5" x14ac:dyDescent="0.2">
      <c r="A27" s="312">
        <v>3</v>
      </c>
      <c r="B27" s="354" t="s">
        <v>129</v>
      </c>
      <c r="C27" s="290">
        <v>6.67</v>
      </c>
      <c r="D27" s="290">
        <v>7</v>
      </c>
      <c r="E27" s="355">
        <f>D27/C27</f>
        <v>1.0494752623688155</v>
      </c>
      <c r="F27" s="290">
        <v>6.67</v>
      </c>
      <c r="G27" s="288">
        <v>7</v>
      </c>
      <c r="H27" s="355">
        <f>G27/F27</f>
        <v>1.0494752623688155</v>
      </c>
      <c r="I27" s="289">
        <v>6.67</v>
      </c>
      <c r="J27" s="289">
        <v>7</v>
      </c>
      <c r="K27" s="355">
        <f>J27/I27</f>
        <v>1.0494752623688155</v>
      </c>
      <c r="L27" s="288">
        <f>(E27+H27+K27)/3</f>
        <v>1.0494752623688155</v>
      </c>
    </row>
    <row r="28" spans="1:12" ht="22.5" x14ac:dyDescent="0.2">
      <c r="A28" s="310"/>
      <c r="B28" s="309" t="s">
        <v>130</v>
      </c>
      <c r="C28" s="301"/>
      <c r="D28" s="301"/>
      <c r="E28" s="301"/>
      <c r="F28" s="301"/>
      <c r="G28" s="301"/>
      <c r="H28" s="301"/>
      <c r="I28" s="300"/>
      <c r="J28" s="300"/>
      <c r="K28" s="301"/>
      <c r="L28" s="307"/>
    </row>
    <row r="29" spans="1:12" ht="33.75" x14ac:dyDescent="0.2">
      <c r="A29" s="312">
        <v>1</v>
      </c>
      <c r="B29" s="354" t="s">
        <v>131</v>
      </c>
      <c r="C29" s="290">
        <v>1.6</v>
      </c>
      <c r="D29" s="290">
        <v>2.0068000000000001</v>
      </c>
      <c r="E29" s="355">
        <f t="shared" ref="E29:E49" si="0">D29/C29</f>
        <v>1.2542500000000001</v>
      </c>
      <c r="F29" s="290">
        <v>1.6</v>
      </c>
      <c r="G29" s="288">
        <v>1.9789000000000001</v>
      </c>
      <c r="H29" s="355">
        <f t="shared" ref="H29:H42" si="1">G29/F29</f>
        <v>1.2368125000000001</v>
      </c>
      <c r="I29" s="289">
        <v>3.6</v>
      </c>
      <c r="J29" s="289">
        <v>4.0632000000000001</v>
      </c>
      <c r="K29" s="355">
        <f t="shared" ref="K29:K49" si="2">J29/I29</f>
        <v>1.1286666666666667</v>
      </c>
      <c r="L29" s="288">
        <f t="shared" ref="L29:L49" si="3">(E29+H29+K29)/3</f>
        <v>1.206576388888889</v>
      </c>
    </row>
    <row r="30" spans="1:12" ht="22.5" x14ac:dyDescent="0.2">
      <c r="A30" s="306">
        <v>2</v>
      </c>
      <c r="B30" s="305" t="s">
        <v>132</v>
      </c>
      <c r="C30" s="291">
        <v>1</v>
      </c>
      <c r="D30" s="291">
        <v>1</v>
      </c>
      <c r="E30" s="319">
        <f t="shared" si="0"/>
        <v>1</v>
      </c>
      <c r="F30" s="291">
        <v>1</v>
      </c>
      <c r="G30" s="317">
        <v>1</v>
      </c>
      <c r="H30" s="319">
        <f t="shared" si="1"/>
        <v>1</v>
      </c>
      <c r="I30" s="318">
        <v>2</v>
      </c>
      <c r="J30" s="318">
        <v>2</v>
      </c>
      <c r="K30" s="355">
        <f t="shared" si="2"/>
        <v>1</v>
      </c>
      <c r="L30" s="317">
        <f t="shared" si="3"/>
        <v>1</v>
      </c>
    </row>
    <row r="31" spans="1:12" ht="22.5" x14ac:dyDescent="0.2">
      <c r="A31" s="306">
        <v>3</v>
      </c>
      <c r="B31" s="305" t="s">
        <v>133</v>
      </c>
      <c r="C31" s="291">
        <v>1</v>
      </c>
      <c r="D31" s="291">
        <v>1</v>
      </c>
      <c r="E31" s="319">
        <f t="shared" si="0"/>
        <v>1</v>
      </c>
      <c r="F31" s="291">
        <v>1</v>
      </c>
      <c r="G31" s="317">
        <v>1</v>
      </c>
      <c r="H31" s="319">
        <f t="shared" si="1"/>
        <v>1</v>
      </c>
      <c r="I31" s="318">
        <v>2</v>
      </c>
      <c r="J31" s="318">
        <v>2</v>
      </c>
      <c r="K31" s="355">
        <f t="shared" si="2"/>
        <v>1</v>
      </c>
      <c r="L31" s="317">
        <f t="shared" si="3"/>
        <v>1</v>
      </c>
    </row>
    <row r="32" spans="1:12" ht="33.75" x14ac:dyDescent="0.2">
      <c r="A32" s="306">
        <v>4</v>
      </c>
      <c r="B32" s="305" t="s">
        <v>134</v>
      </c>
      <c r="C32" s="291">
        <v>1</v>
      </c>
      <c r="D32" s="291">
        <v>1</v>
      </c>
      <c r="E32" s="319">
        <f t="shared" si="0"/>
        <v>1</v>
      </c>
      <c r="F32" s="291">
        <v>1</v>
      </c>
      <c r="G32" s="317">
        <v>1</v>
      </c>
      <c r="H32" s="319">
        <f t="shared" si="1"/>
        <v>1</v>
      </c>
      <c r="I32" s="318">
        <v>2</v>
      </c>
      <c r="J32" s="318">
        <v>2</v>
      </c>
      <c r="K32" s="355">
        <f t="shared" si="2"/>
        <v>1</v>
      </c>
      <c r="L32" s="317">
        <f t="shared" si="3"/>
        <v>1</v>
      </c>
    </row>
    <row r="33" spans="1:12" ht="33.75" x14ac:dyDescent="0.2">
      <c r="A33" s="306">
        <v>5</v>
      </c>
      <c r="B33" s="305" t="s">
        <v>135</v>
      </c>
      <c r="C33" s="291">
        <v>1</v>
      </c>
      <c r="D33" s="291">
        <v>1</v>
      </c>
      <c r="E33" s="319">
        <f t="shared" si="0"/>
        <v>1</v>
      </c>
      <c r="F33" s="291">
        <v>1</v>
      </c>
      <c r="G33" s="317">
        <v>1</v>
      </c>
      <c r="H33" s="319">
        <f t="shared" si="1"/>
        <v>1</v>
      </c>
      <c r="I33" s="318">
        <v>2</v>
      </c>
      <c r="J33" s="318">
        <v>2</v>
      </c>
      <c r="K33" s="355">
        <f t="shared" si="2"/>
        <v>1</v>
      </c>
      <c r="L33" s="317">
        <f t="shared" si="3"/>
        <v>1</v>
      </c>
    </row>
    <row r="34" spans="1:12" ht="45" x14ac:dyDescent="0.2">
      <c r="A34" s="306">
        <v>6</v>
      </c>
      <c r="B34" s="305" t="s">
        <v>136</v>
      </c>
      <c r="C34" s="291">
        <v>1</v>
      </c>
      <c r="D34" s="291">
        <v>1</v>
      </c>
      <c r="E34" s="319">
        <f t="shared" si="0"/>
        <v>1</v>
      </c>
      <c r="F34" s="290">
        <v>1</v>
      </c>
      <c r="G34" s="288">
        <v>1</v>
      </c>
      <c r="H34" s="319">
        <f t="shared" si="1"/>
        <v>1</v>
      </c>
      <c r="I34" s="318">
        <v>2</v>
      </c>
      <c r="J34" s="318">
        <v>2</v>
      </c>
      <c r="K34" s="355">
        <f t="shared" si="2"/>
        <v>1</v>
      </c>
      <c r="L34" s="317">
        <f t="shared" si="3"/>
        <v>1</v>
      </c>
    </row>
    <row r="35" spans="1:12" ht="33.75" x14ac:dyDescent="0.2">
      <c r="A35" s="306">
        <v>7</v>
      </c>
      <c r="B35" s="305" t="s">
        <v>137</v>
      </c>
      <c r="C35" s="291">
        <v>1</v>
      </c>
      <c r="D35" s="291">
        <v>1</v>
      </c>
      <c r="E35" s="319">
        <f t="shared" si="0"/>
        <v>1</v>
      </c>
      <c r="F35" s="291">
        <v>1</v>
      </c>
      <c r="G35" s="317">
        <v>1</v>
      </c>
      <c r="H35" s="319">
        <f t="shared" si="1"/>
        <v>1</v>
      </c>
      <c r="I35" s="318">
        <v>2</v>
      </c>
      <c r="J35" s="318">
        <v>2</v>
      </c>
      <c r="K35" s="355">
        <f t="shared" si="2"/>
        <v>1</v>
      </c>
      <c r="L35" s="317">
        <f t="shared" si="3"/>
        <v>1</v>
      </c>
    </row>
    <row r="36" spans="1:12" ht="33.75" x14ac:dyDescent="0.2">
      <c r="A36" s="312">
        <v>9</v>
      </c>
      <c r="B36" s="354" t="s">
        <v>138</v>
      </c>
      <c r="C36" s="322">
        <v>1</v>
      </c>
      <c r="D36" s="290">
        <v>1</v>
      </c>
      <c r="E36" s="355">
        <f t="shared" si="0"/>
        <v>1</v>
      </c>
      <c r="F36" s="290">
        <v>1</v>
      </c>
      <c r="G36" s="288">
        <v>1</v>
      </c>
      <c r="H36" s="355">
        <f t="shared" si="1"/>
        <v>1</v>
      </c>
      <c r="I36" s="289">
        <v>1</v>
      </c>
      <c r="J36" s="289">
        <v>1</v>
      </c>
      <c r="K36" s="355">
        <f t="shared" si="2"/>
        <v>1</v>
      </c>
      <c r="L36" s="288">
        <f t="shared" si="3"/>
        <v>1</v>
      </c>
    </row>
    <row r="37" spans="1:12" ht="33.75" x14ac:dyDescent="0.2">
      <c r="A37" s="312">
        <v>10</v>
      </c>
      <c r="B37" s="354" t="s">
        <v>139</v>
      </c>
      <c r="C37" s="322">
        <v>1</v>
      </c>
      <c r="D37" s="322">
        <v>1</v>
      </c>
      <c r="E37" s="355">
        <f t="shared" si="0"/>
        <v>1</v>
      </c>
      <c r="F37" s="290">
        <v>1</v>
      </c>
      <c r="G37" s="288">
        <v>1</v>
      </c>
      <c r="H37" s="355">
        <f t="shared" si="1"/>
        <v>1</v>
      </c>
      <c r="I37" s="289">
        <v>1</v>
      </c>
      <c r="J37" s="289">
        <v>1</v>
      </c>
      <c r="K37" s="355">
        <f t="shared" si="2"/>
        <v>1</v>
      </c>
      <c r="L37" s="288">
        <f t="shared" si="3"/>
        <v>1</v>
      </c>
    </row>
    <row r="38" spans="1:12" ht="33.75" x14ac:dyDescent="0.2">
      <c r="A38" s="312">
        <v>11</v>
      </c>
      <c r="B38" s="354" t="s">
        <v>140</v>
      </c>
      <c r="C38" s="322">
        <v>1</v>
      </c>
      <c r="D38" s="322">
        <v>1</v>
      </c>
      <c r="E38" s="355">
        <f t="shared" si="0"/>
        <v>1</v>
      </c>
      <c r="F38" s="290">
        <v>1</v>
      </c>
      <c r="G38" s="288">
        <v>1</v>
      </c>
      <c r="H38" s="355">
        <f t="shared" si="1"/>
        <v>1</v>
      </c>
      <c r="I38" s="289">
        <v>1</v>
      </c>
      <c r="J38" s="289">
        <v>1</v>
      </c>
      <c r="K38" s="355">
        <f t="shared" si="2"/>
        <v>1</v>
      </c>
      <c r="L38" s="288">
        <f t="shared" si="3"/>
        <v>1</v>
      </c>
    </row>
    <row r="39" spans="1:12" ht="45" x14ac:dyDescent="0.2">
      <c r="A39" s="312">
        <v>13</v>
      </c>
      <c r="B39" s="354" t="s">
        <v>141</v>
      </c>
      <c r="C39" s="322">
        <v>1.1499999999999999</v>
      </c>
      <c r="D39" s="322">
        <v>1.2028000000000001</v>
      </c>
      <c r="E39" s="355">
        <f t="shared" si="0"/>
        <v>1.0459130434782611</v>
      </c>
      <c r="F39" s="290">
        <v>1.1499999999999999</v>
      </c>
      <c r="G39" s="288">
        <v>1.2156</v>
      </c>
      <c r="H39" s="355">
        <f t="shared" si="1"/>
        <v>1.0570434782608698</v>
      </c>
      <c r="I39" s="289">
        <v>2.15</v>
      </c>
      <c r="J39" s="289">
        <v>2.2059000000000002</v>
      </c>
      <c r="K39" s="355">
        <f t="shared" si="2"/>
        <v>1.026</v>
      </c>
      <c r="L39" s="288">
        <f t="shared" si="3"/>
        <v>1.042985507246377</v>
      </c>
    </row>
    <row r="40" spans="1:12" ht="33.75" x14ac:dyDescent="0.2">
      <c r="A40" s="312">
        <v>14</v>
      </c>
      <c r="B40" s="354" t="s">
        <v>142</v>
      </c>
      <c r="C40" s="290">
        <v>1</v>
      </c>
      <c r="D40" s="290">
        <v>1</v>
      </c>
      <c r="E40" s="355">
        <f t="shared" si="0"/>
        <v>1</v>
      </c>
      <c r="F40" s="290">
        <v>1</v>
      </c>
      <c r="G40" s="288">
        <v>1</v>
      </c>
      <c r="H40" s="355">
        <f t="shared" si="1"/>
        <v>1</v>
      </c>
      <c r="I40" s="289">
        <v>1</v>
      </c>
      <c r="J40" s="289">
        <v>1</v>
      </c>
      <c r="K40" s="355">
        <f t="shared" si="2"/>
        <v>1</v>
      </c>
      <c r="L40" s="288">
        <f t="shared" si="3"/>
        <v>1</v>
      </c>
    </row>
    <row r="41" spans="1:12" ht="45" x14ac:dyDescent="0.2">
      <c r="A41" s="312">
        <v>15</v>
      </c>
      <c r="B41" s="354" t="s">
        <v>143</v>
      </c>
      <c r="C41" s="290">
        <v>1</v>
      </c>
      <c r="D41" s="290">
        <v>1</v>
      </c>
      <c r="E41" s="355">
        <f t="shared" si="0"/>
        <v>1</v>
      </c>
      <c r="F41" s="290">
        <v>1</v>
      </c>
      <c r="G41" s="288">
        <v>1</v>
      </c>
      <c r="H41" s="355">
        <f t="shared" si="1"/>
        <v>1</v>
      </c>
      <c r="I41" s="289">
        <v>1</v>
      </c>
      <c r="J41" s="289">
        <v>1</v>
      </c>
      <c r="K41" s="355">
        <f t="shared" si="2"/>
        <v>1</v>
      </c>
      <c r="L41" s="288">
        <f t="shared" si="3"/>
        <v>1</v>
      </c>
    </row>
    <row r="42" spans="1:12" ht="33.75" x14ac:dyDescent="0.2">
      <c r="A42" s="312">
        <v>16</v>
      </c>
      <c r="B42" s="354" t="s">
        <v>144</v>
      </c>
      <c r="C42" s="311">
        <v>1.94</v>
      </c>
      <c r="D42" s="290">
        <v>1.9100999999999999</v>
      </c>
      <c r="E42" s="355">
        <f t="shared" si="0"/>
        <v>0.98458762886597939</v>
      </c>
      <c r="F42" s="311">
        <v>1.94</v>
      </c>
      <c r="G42" s="288">
        <v>1.9237</v>
      </c>
      <c r="H42" s="355">
        <f t="shared" si="1"/>
        <v>0.99159793814432995</v>
      </c>
      <c r="I42" s="289">
        <v>1.94</v>
      </c>
      <c r="J42" s="289">
        <v>1.9343999999999999</v>
      </c>
      <c r="K42" s="295">
        <f t="shared" si="2"/>
        <v>0.99711340206185561</v>
      </c>
      <c r="L42" s="288">
        <f t="shared" si="3"/>
        <v>0.99109965635738828</v>
      </c>
    </row>
    <row r="43" spans="1:12" ht="45" x14ac:dyDescent="0.2">
      <c r="A43" s="312">
        <v>17</v>
      </c>
      <c r="B43" s="354" t="s">
        <v>145</v>
      </c>
      <c r="C43" s="290">
        <v>0.85</v>
      </c>
      <c r="D43" s="290">
        <v>0.8357</v>
      </c>
      <c r="E43" s="355">
        <f t="shared" si="0"/>
        <v>0.98317647058823532</v>
      </c>
      <c r="F43" s="290">
        <v>0.85</v>
      </c>
      <c r="G43" s="288">
        <v>0.87139999999999995</v>
      </c>
      <c r="H43" s="355">
        <v>0.98</v>
      </c>
      <c r="I43" s="289">
        <v>0.85</v>
      </c>
      <c r="J43" s="289">
        <v>0.84289999999999998</v>
      </c>
      <c r="K43" s="295">
        <f t="shared" si="2"/>
        <v>0.99164705882352944</v>
      </c>
      <c r="L43" s="288">
        <f t="shared" si="3"/>
        <v>0.98494117647058832</v>
      </c>
    </row>
    <row r="44" spans="1:12" ht="45" x14ac:dyDescent="0.2">
      <c r="A44" s="312">
        <v>18</v>
      </c>
      <c r="B44" s="354" t="s">
        <v>146</v>
      </c>
      <c r="C44" s="322">
        <v>0.8</v>
      </c>
      <c r="D44" s="322">
        <v>0.8</v>
      </c>
      <c r="E44" s="355">
        <f t="shared" si="0"/>
        <v>1</v>
      </c>
      <c r="F44" s="290">
        <v>0.8</v>
      </c>
      <c r="G44" s="288">
        <v>0.8</v>
      </c>
      <c r="H44" s="355">
        <v>0.98</v>
      </c>
      <c r="I44" s="289">
        <v>0.8</v>
      </c>
      <c r="J44" s="289">
        <v>0.8</v>
      </c>
      <c r="K44" s="355">
        <f t="shared" si="2"/>
        <v>1</v>
      </c>
      <c r="L44" s="288">
        <f t="shared" si="3"/>
        <v>0.99333333333333329</v>
      </c>
    </row>
    <row r="45" spans="1:12" ht="45" x14ac:dyDescent="0.2">
      <c r="A45" s="312">
        <v>19</v>
      </c>
      <c r="B45" s="354" t="s">
        <v>147</v>
      </c>
      <c r="C45" s="290">
        <v>1.94</v>
      </c>
      <c r="D45" s="290">
        <v>1.9028</v>
      </c>
      <c r="E45" s="355">
        <f t="shared" si="0"/>
        <v>0.98082474226804128</v>
      </c>
      <c r="F45" s="290">
        <v>1.94</v>
      </c>
      <c r="G45" s="288">
        <v>1.9117</v>
      </c>
      <c r="H45" s="355">
        <f>G45/F45</f>
        <v>0.98541237113402058</v>
      </c>
      <c r="I45" s="289">
        <v>1.94</v>
      </c>
      <c r="J45" s="289">
        <v>1.9312</v>
      </c>
      <c r="K45" s="355">
        <f t="shared" si="2"/>
        <v>0.99546391752577323</v>
      </c>
      <c r="L45" s="288">
        <f t="shared" si="3"/>
        <v>0.987233676975945</v>
      </c>
    </row>
    <row r="46" spans="1:12" ht="45" x14ac:dyDescent="0.2">
      <c r="A46" s="312">
        <v>20</v>
      </c>
      <c r="B46" s="354" t="s">
        <v>148</v>
      </c>
      <c r="C46" s="322">
        <v>4.18</v>
      </c>
      <c r="D46" s="322">
        <v>4.5403000000000002</v>
      </c>
      <c r="E46" s="355">
        <f t="shared" si="0"/>
        <v>1.086196172248804</v>
      </c>
      <c r="F46" s="290">
        <v>4.18</v>
      </c>
      <c r="G46" s="288">
        <v>4.4439000000000002</v>
      </c>
      <c r="H46" s="355">
        <f>G46/F46</f>
        <v>1.0631339712918662</v>
      </c>
      <c r="I46" s="289">
        <v>4.18</v>
      </c>
      <c r="J46" s="289">
        <v>4.4065000000000003</v>
      </c>
      <c r="K46" s="355">
        <f t="shared" si="2"/>
        <v>1.0541866028708136</v>
      </c>
      <c r="L46" s="288">
        <f t="shared" si="3"/>
        <v>1.0678389154704944</v>
      </c>
    </row>
    <row r="47" spans="1:12" ht="22.5" x14ac:dyDescent="0.2">
      <c r="A47" s="312">
        <v>21</v>
      </c>
      <c r="B47" s="354" t="s">
        <v>149</v>
      </c>
      <c r="C47" s="290">
        <v>1.65</v>
      </c>
      <c r="D47" s="290">
        <v>1.5368999999999999</v>
      </c>
      <c r="E47" s="355">
        <f t="shared" si="0"/>
        <v>0.93145454545454542</v>
      </c>
      <c r="F47" s="290">
        <v>1.65</v>
      </c>
      <c r="G47" s="288">
        <v>1.5338000000000001</v>
      </c>
      <c r="H47" s="355">
        <f>G47/F47</f>
        <v>0.92957575757575761</v>
      </c>
      <c r="I47" s="289">
        <v>1.65</v>
      </c>
      <c r="J47" s="289">
        <v>1.5341</v>
      </c>
      <c r="K47" s="295">
        <f t="shared" si="2"/>
        <v>0.92975757575757578</v>
      </c>
      <c r="L47" s="288">
        <f t="shared" si="3"/>
        <v>0.93026262626262624</v>
      </c>
    </row>
    <row r="48" spans="1:12" ht="45" x14ac:dyDescent="0.2">
      <c r="A48" s="312">
        <v>22</v>
      </c>
      <c r="B48" s="321" t="s">
        <v>150</v>
      </c>
      <c r="C48" s="290">
        <v>1.65</v>
      </c>
      <c r="D48" s="290">
        <v>1.5125</v>
      </c>
      <c r="E48" s="355">
        <f t="shared" si="0"/>
        <v>0.91666666666666674</v>
      </c>
      <c r="F48" s="290">
        <v>1.65</v>
      </c>
      <c r="G48" s="288">
        <v>1.5157</v>
      </c>
      <c r="H48" s="355">
        <f>G48/F48</f>
        <v>0.91860606060606065</v>
      </c>
      <c r="I48" s="289">
        <v>1.65</v>
      </c>
      <c r="J48" s="289">
        <v>1.5213000000000001</v>
      </c>
      <c r="K48" s="295">
        <f t="shared" si="2"/>
        <v>0.92200000000000015</v>
      </c>
      <c r="L48" s="288">
        <f t="shared" si="3"/>
        <v>0.91909090909090929</v>
      </c>
    </row>
    <row r="49" spans="1:12" ht="67.5" x14ac:dyDescent="0.2">
      <c r="A49" s="312">
        <v>23</v>
      </c>
      <c r="B49" s="354" t="s">
        <v>151</v>
      </c>
      <c r="C49" s="290">
        <v>2.2999999999999998</v>
      </c>
      <c r="D49" s="290">
        <v>2.3115000000000001</v>
      </c>
      <c r="E49" s="355">
        <f t="shared" si="0"/>
        <v>1.0050000000000001</v>
      </c>
      <c r="F49" s="290">
        <v>2.2999999999999998</v>
      </c>
      <c r="G49" s="288">
        <v>2.31</v>
      </c>
      <c r="H49" s="355">
        <f>G49/F49</f>
        <v>1.0043478260869567</v>
      </c>
      <c r="I49" s="289">
        <v>2.2999999999999998</v>
      </c>
      <c r="J49" s="289">
        <v>2.3129</v>
      </c>
      <c r="K49" s="355">
        <f t="shared" si="2"/>
        <v>1.0056086956521739</v>
      </c>
      <c r="L49" s="288">
        <f t="shared" si="3"/>
        <v>1.0049855072463769</v>
      </c>
    </row>
    <row r="50" spans="1:12" ht="67.5" x14ac:dyDescent="0.2">
      <c r="A50" s="310"/>
      <c r="B50" s="309" t="s">
        <v>152</v>
      </c>
      <c r="C50" s="301"/>
      <c r="D50" s="301"/>
      <c r="E50" s="301"/>
      <c r="F50" s="301"/>
      <c r="G50" s="301"/>
      <c r="H50" s="301"/>
      <c r="I50" s="300"/>
      <c r="J50" s="300"/>
      <c r="K50" s="301"/>
      <c r="L50" s="307"/>
    </row>
    <row r="51" spans="1:12" ht="22.5" x14ac:dyDescent="0.2">
      <c r="A51" s="312">
        <v>1</v>
      </c>
      <c r="B51" s="354" t="s">
        <v>253</v>
      </c>
      <c r="C51" s="290">
        <v>4</v>
      </c>
      <c r="D51" s="290">
        <v>4</v>
      </c>
      <c r="E51" s="355">
        <f>D51/C51</f>
        <v>1</v>
      </c>
      <c r="F51" s="290">
        <v>4</v>
      </c>
      <c r="G51" s="290">
        <v>4</v>
      </c>
      <c r="H51" s="355">
        <f>G51/F51</f>
        <v>1</v>
      </c>
      <c r="I51" s="356">
        <v>4</v>
      </c>
      <c r="J51" s="356">
        <v>3</v>
      </c>
      <c r="K51" s="295">
        <f>J51/I51</f>
        <v>0.75</v>
      </c>
      <c r="L51" s="288">
        <f>(E51+H51+K51)/3</f>
        <v>0.91666666666666663</v>
      </c>
    </row>
    <row r="52" spans="1:12" ht="67.5" x14ac:dyDescent="0.2">
      <c r="A52" s="310"/>
      <c r="B52" s="309" t="s">
        <v>153</v>
      </c>
      <c r="C52" s="301"/>
      <c r="D52" s="301"/>
      <c r="E52" s="301"/>
      <c r="F52" s="301"/>
      <c r="G52" s="301"/>
      <c r="H52" s="301"/>
      <c r="I52" s="300"/>
      <c r="J52" s="300"/>
      <c r="K52" s="301"/>
      <c r="L52" s="307"/>
    </row>
    <row r="53" spans="1:12" ht="67.5" x14ac:dyDescent="0.2">
      <c r="A53" s="353">
        <v>2</v>
      </c>
      <c r="B53" s="354" t="s">
        <v>154</v>
      </c>
      <c r="C53" s="311">
        <v>3.74</v>
      </c>
      <c r="D53" s="311">
        <v>3.7159599999999999</v>
      </c>
      <c r="E53" s="355">
        <f>D53/C53</f>
        <v>0.99357219251336892</v>
      </c>
      <c r="F53" s="290">
        <v>3.74</v>
      </c>
      <c r="G53" s="288">
        <v>3.6657999999999999</v>
      </c>
      <c r="H53" s="319">
        <f>G53/F53</f>
        <v>0.98016042780748658</v>
      </c>
      <c r="I53" s="289">
        <v>3.74</v>
      </c>
      <c r="J53" s="289">
        <v>3.6760000000000002</v>
      </c>
      <c r="K53" s="295">
        <f>J53/I53</f>
        <v>0.98288770053475938</v>
      </c>
      <c r="L53" s="320">
        <f>(E53+H53+K53)/3</f>
        <v>0.98554010695187166</v>
      </c>
    </row>
    <row r="54" spans="1:12" ht="157.5" x14ac:dyDescent="0.2">
      <c r="A54" s="353">
        <v>3</v>
      </c>
      <c r="B54" s="354" t="s">
        <v>155</v>
      </c>
      <c r="C54" s="311">
        <v>3.69</v>
      </c>
      <c r="D54" s="311">
        <v>4.2248000000000001</v>
      </c>
      <c r="E54" s="355">
        <f>D54/C54</f>
        <v>1.1449322493224934</v>
      </c>
      <c r="F54" s="290">
        <v>4.5</v>
      </c>
      <c r="G54" s="288">
        <v>4.3083</v>
      </c>
      <c r="H54" s="355">
        <f>G54/F54</f>
        <v>0.95740000000000003</v>
      </c>
      <c r="I54" s="289">
        <v>4.5</v>
      </c>
      <c r="J54" s="289">
        <v>4.3083</v>
      </c>
      <c r="K54" s="295">
        <f>J54/I54</f>
        <v>0.95740000000000003</v>
      </c>
      <c r="L54" s="320">
        <f>(E54+H54+K54)/3</f>
        <v>1.0199107497741646</v>
      </c>
    </row>
    <row r="55" spans="1:12" ht="67.5" x14ac:dyDescent="0.2">
      <c r="A55" s="310"/>
      <c r="B55" s="309" t="s">
        <v>156</v>
      </c>
      <c r="C55" s="301"/>
      <c r="D55" s="301"/>
      <c r="E55" s="301"/>
      <c r="F55" s="301"/>
      <c r="G55" s="301"/>
      <c r="H55" s="301"/>
      <c r="I55" s="300"/>
      <c r="J55" s="300"/>
      <c r="K55" s="301"/>
      <c r="L55" s="307"/>
    </row>
    <row r="56" spans="1:12" ht="67.5" x14ac:dyDescent="0.2">
      <c r="A56" s="312">
        <v>1</v>
      </c>
      <c r="B56" s="354" t="s">
        <v>157</v>
      </c>
      <c r="C56" s="311">
        <v>3.8</v>
      </c>
      <c r="D56" s="311">
        <v>5</v>
      </c>
      <c r="E56" s="355">
        <f>D56/C56</f>
        <v>1.3157894736842106</v>
      </c>
      <c r="F56" s="290">
        <v>4.75</v>
      </c>
      <c r="G56" s="288">
        <v>5</v>
      </c>
      <c r="H56" s="355">
        <f>G56/F56</f>
        <v>1.0526315789473684</v>
      </c>
      <c r="I56" s="289">
        <v>4.75</v>
      </c>
      <c r="J56" s="289">
        <v>4.9714</v>
      </c>
      <c r="K56" s="355">
        <f>J56/I56</f>
        <v>1.0466105263157894</v>
      </c>
      <c r="L56" s="288">
        <f>(E56+H56+K56)/3</f>
        <v>1.1383438596491227</v>
      </c>
    </row>
    <row r="57" spans="1:12" ht="67.5" x14ac:dyDescent="0.2">
      <c r="A57" s="306">
        <v>2</v>
      </c>
      <c r="B57" s="305" t="s">
        <v>158</v>
      </c>
      <c r="C57" s="304">
        <v>1.9</v>
      </c>
      <c r="D57" s="304">
        <v>1.9312</v>
      </c>
      <c r="E57" s="319">
        <f>D57/C57</f>
        <v>1.0164210526315791</v>
      </c>
      <c r="F57" s="291">
        <v>1.9</v>
      </c>
      <c r="G57" s="317">
        <v>1.99</v>
      </c>
      <c r="H57" s="319">
        <f>G57/F57</f>
        <v>1.0473684210526317</v>
      </c>
      <c r="I57" s="318">
        <v>1.9</v>
      </c>
      <c r="J57" s="318">
        <v>1.966</v>
      </c>
      <c r="K57" s="355">
        <f>J57/I57</f>
        <v>1.0347368421052632</v>
      </c>
      <c r="L57" s="317">
        <f>(E57+H57+K57)/3</f>
        <v>1.032842105263158</v>
      </c>
    </row>
    <row r="58" spans="1:12" ht="56.25" x14ac:dyDescent="0.2">
      <c r="A58" s="312">
        <v>3</v>
      </c>
      <c r="B58" s="354" t="s">
        <v>252</v>
      </c>
      <c r="C58" s="311">
        <v>4.1500000000000004</v>
      </c>
      <c r="D58" s="311">
        <v>5.3159000000000001</v>
      </c>
      <c r="E58" s="355">
        <f>D58/C58</f>
        <v>1.2809397590361444</v>
      </c>
      <c r="F58" s="290">
        <v>4.45</v>
      </c>
      <c r="G58" s="288">
        <v>4.7245999999999997</v>
      </c>
      <c r="H58" s="355">
        <f>G58/F58</f>
        <v>1.0617078651685392</v>
      </c>
      <c r="I58" s="289">
        <v>4.1500000000000004</v>
      </c>
      <c r="J58" s="289">
        <v>4.7736999999999998</v>
      </c>
      <c r="K58" s="355">
        <f>J58/I58</f>
        <v>1.1502891566265059</v>
      </c>
      <c r="L58" s="288">
        <f>(E58+H58+K58)/3</f>
        <v>1.1643122602770632</v>
      </c>
    </row>
    <row r="59" spans="1:12" ht="22.5" x14ac:dyDescent="0.2">
      <c r="A59" s="310"/>
      <c r="B59" s="309" t="s">
        <v>251</v>
      </c>
      <c r="C59" s="301"/>
      <c r="D59" s="301"/>
      <c r="E59" s="301"/>
      <c r="F59" s="301"/>
      <c r="G59" s="301"/>
      <c r="H59" s="301"/>
      <c r="I59" s="300"/>
      <c r="J59" s="300"/>
      <c r="K59" s="301"/>
      <c r="L59" s="307"/>
    </row>
    <row r="60" spans="1:12" ht="33.75" x14ac:dyDescent="0.2">
      <c r="A60" s="312">
        <v>1</v>
      </c>
      <c r="B60" s="354" t="s">
        <v>131</v>
      </c>
      <c r="C60" s="311">
        <v>2.7</v>
      </c>
      <c r="D60" s="311">
        <v>2.3978000000000002</v>
      </c>
      <c r="E60" s="355">
        <f>D60/C60</f>
        <v>0.88807407407407413</v>
      </c>
      <c r="F60" s="290">
        <v>2.7</v>
      </c>
      <c r="G60" s="288">
        <v>2.8155999999999999</v>
      </c>
      <c r="H60" s="355">
        <f>G60/F60</f>
        <v>1.0428148148148146</v>
      </c>
      <c r="I60" s="289">
        <v>2.7</v>
      </c>
      <c r="J60" s="289">
        <v>2.6949999999999998</v>
      </c>
      <c r="K60" s="295">
        <f>J60/I60</f>
        <v>0.99814814814814801</v>
      </c>
      <c r="L60" s="288">
        <f>(E60+H60+K60)/3</f>
        <v>0.97634567901234559</v>
      </c>
    </row>
    <row r="61" spans="1:12" ht="33.75" x14ac:dyDescent="0.2">
      <c r="A61" s="312">
        <v>2</v>
      </c>
      <c r="B61" s="354" t="s">
        <v>159</v>
      </c>
      <c r="C61" s="311">
        <v>3.5</v>
      </c>
      <c r="D61" s="311">
        <v>3.3489</v>
      </c>
      <c r="E61" s="355">
        <f>D61/C61</f>
        <v>0.95682857142857147</v>
      </c>
      <c r="F61" s="290">
        <v>3.5</v>
      </c>
      <c r="G61" s="288">
        <v>3.3298000000000001</v>
      </c>
      <c r="H61" s="355">
        <f>G61/F61</f>
        <v>0.95137142857142865</v>
      </c>
      <c r="I61" s="289">
        <v>3.5</v>
      </c>
      <c r="J61" s="289">
        <v>3.3298000000000001</v>
      </c>
      <c r="K61" s="295">
        <f>J61/I61</f>
        <v>0.95137142857142865</v>
      </c>
      <c r="L61" s="288">
        <f>(E61+H61+K61)/3</f>
        <v>0.95319047619047625</v>
      </c>
    </row>
    <row r="62" spans="1:12" ht="56.25" x14ac:dyDescent="0.2">
      <c r="A62" s="310"/>
      <c r="B62" s="309" t="s">
        <v>160</v>
      </c>
      <c r="C62" s="301"/>
      <c r="D62" s="301"/>
      <c r="E62" s="301"/>
      <c r="F62" s="301"/>
      <c r="G62" s="301"/>
      <c r="H62" s="301"/>
      <c r="I62" s="300"/>
      <c r="J62" s="300"/>
      <c r="K62" s="301"/>
      <c r="L62" s="307"/>
    </row>
    <row r="63" spans="1:12" ht="33.75" x14ac:dyDescent="0.2">
      <c r="A63" s="310"/>
      <c r="B63" s="309" t="s">
        <v>250</v>
      </c>
      <c r="C63" s="301"/>
      <c r="D63" s="301"/>
      <c r="E63" s="301"/>
      <c r="F63" s="301"/>
      <c r="G63" s="301"/>
      <c r="H63" s="301"/>
      <c r="I63" s="300"/>
      <c r="J63" s="300"/>
      <c r="K63" s="301"/>
      <c r="L63" s="307"/>
    </row>
    <row r="64" spans="1:12" ht="45" x14ac:dyDescent="0.2">
      <c r="A64" s="312">
        <v>1</v>
      </c>
      <c r="B64" s="354" t="s">
        <v>161</v>
      </c>
      <c r="C64" s="290">
        <v>1.9</v>
      </c>
      <c r="D64" s="290">
        <v>1.9374</v>
      </c>
      <c r="E64" s="355">
        <f>D64/C64</f>
        <v>1.0196842105263157</v>
      </c>
      <c r="F64" s="290">
        <v>1.9</v>
      </c>
      <c r="G64" s="288">
        <v>1.9611000000000001</v>
      </c>
      <c r="H64" s="355">
        <f>G64/F64</f>
        <v>1.0321578947368422</v>
      </c>
      <c r="I64" s="289">
        <v>1.9</v>
      </c>
      <c r="J64" s="289">
        <v>1.9259999999999999</v>
      </c>
      <c r="K64" s="355">
        <f>J64/I64</f>
        <v>1.0136842105263157</v>
      </c>
      <c r="L64" s="288">
        <f>(E64+H64+K64)/3</f>
        <v>1.0218421052631579</v>
      </c>
    </row>
    <row r="65" spans="1:12" ht="45" x14ac:dyDescent="0.2">
      <c r="A65" s="312">
        <v>2</v>
      </c>
      <c r="B65" s="354" t="s">
        <v>162</v>
      </c>
      <c r="C65" s="290">
        <v>1.89</v>
      </c>
      <c r="D65" s="290">
        <v>2</v>
      </c>
      <c r="E65" s="355">
        <f>D65/C65</f>
        <v>1.0582010582010584</v>
      </c>
      <c r="F65" s="290">
        <v>1.94</v>
      </c>
      <c r="G65" s="288">
        <v>2</v>
      </c>
      <c r="H65" s="355">
        <f>G65/F65</f>
        <v>1.0309278350515465</v>
      </c>
      <c r="I65" s="289">
        <v>1.89</v>
      </c>
      <c r="J65" s="289">
        <v>2</v>
      </c>
      <c r="K65" s="355">
        <f>J65/I65</f>
        <v>1.0582010582010584</v>
      </c>
      <c r="L65" s="288">
        <f>(E65+H65+K65)/3</f>
        <v>1.0491099838178879</v>
      </c>
    </row>
    <row r="66" spans="1:12" ht="45" x14ac:dyDescent="0.2">
      <c r="A66" s="310"/>
      <c r="B66" s="309" t="s">
        <v>163</v>
      </c>
      <c r="C66" s="301"/>
      <c r="D66" s="301"/>
      <c r="E66" s="301"/>
      <c r="F66" s="301"/>
      <c r="G66" s="301"/>
      <c r="H66" s="301"/>
      <c r="I66" s="300"/>
      <c r="J66" s="300"/>
      <c r="K66" s="301"/>
      <c r="L66" s="307"/>
    </row>
    <row r="67" spans="1:12" ht="45" x14ac:dyDescent="0.2">
      <c r="A67" s="310"/>
      <c r="B67" s="309" t="s">
        <v>249</v>
      </c>
      <c r="C67" s="301"/>
      <c r="D67" s="301"/>
      <c r="E67" s="301"/>
      <c r="F67" s="301"/>
      <c r="G67" s="301"/>
      <c r="H67" s="301"/>
      <c r="I67" s="300"/>
      <c r="J67" s="300"/>
      <c r="K67" s="301"/>
      <c r="L67" s="307"/>
    </row>
    <row r="68" spans="1:12" ht="56.25" x14ac:dyDescent="0.2">
      <c r="A68" s="312">
        <v>1</v>
      </c>
      <c r="B68" s="354" t="s">
        <v>164</v>
      </c>
      <c r="C68" s="290">
        <v>2.6667000000000001</v>
      </c>
      <c r="D68" s="290">
        <v>2.5908000000000002</v>
      </c>
      <c r="E68" s="355">
        <f>D68/C68</f>
        <v>0.97153785577680285</v>
      </c>
      <c r="F68" s="355">
        <v>2.6667000000000001</v>
      </c>
      <c r="G68" s="355">
        <v>2.5905999999999998</v>
      </c>
      <c r="H68" s="355">
        <f>G68/F68</f>
        <v>0.971462856714291</v>
      </c>
      <c r="I68" s="289">
        <v>2.6667000000000001</v>
      </c>
      <c r="J68" s="289">
        <v>2.6107</v>
      </c>
      <c r="K68" s="295">
        <f>J68/I68</f>
        <v>0.97900026249671879</v>
      </c>
      <c r="L68" s="288">
        <f>(E68+H68+K68)/3</f>
        <v>0.97400032499593747</v>
      </c>
    </row>
    <row r="69" spans="1:12" ht="67.5" x14ac:dyDescent="0.2">
      <c r="A69" s="312">
        <v>2</v>
      </c>
      <c r="B69" s="354" t="s">
        <v>165</v>
      </c>
      <c r="C69" s="290">
        <v>1</v>
      </c>
      <c r="D69" s="290">
        <v>1</v>
      </c>
      <c r="E69" s="355">
        <f>D69/C69</f>
        <v>1</v>
      </c>
      <c r="F69" s="355">
        <v>1</v>
      </c>
      <c r="G69" s="355">
        <v>1</v>
      </c>
      <c r="H69" s="355">
        <f>G69/F69</f>
        <v>1</v>
      </c>
      <c r="I69" s="289">
        <v>2</v>
      </c>
      <c r="J69" s="289">
        <v>2</v>
      </c>
      <c r="K69" s="355">
        <f>J69/I69</f>
        <v>1</v>
      </c>
      <c r="L69" s="288">
        <f>(E69+H69+K69)/3</f>
        <v>1</v>
      </c>
    </row>
    <row r="70" spans="1:12" ht="45" x14ac:dyDescent="0.2">
      <c r="A70" s="312">
        <v>3</v>
      </c>
      <c r="B70" s="354" t="s">
        <v>166</v>
      </c>
      <c r="C70" s="290">
        <v>1.9</v>
      </c>
      <c r="D70" s="288">
        <v>1.8844000000000001</v>
      </c>
      <c r="E70" s="355">
        <f>D70/C70</f>
        <v>0.99178947368421067</v>
      </c>
      <c r="F70" s="355">
        <v>1.9</v>
      </c>
      <c r="G70" s="355">
        <v>1.8423</v>
      </c>
      <c r="H70" s="355">
        <f>G70/F70</f>
        <v>0.96963157894736851</v>
      </c>
      <c r="I70" s="289">
        <v>1.9</v>
      </c>
      <c r="J70" s="289">
        <v>1.9231</v>
      </c>
      <c r="K70" s="355">
        <f>J70/I70</f>
        <v>1.0121578947368421</v>
      </c>
      <c r="L70" s="288">
        <f>(E70+H70+K70)/3</f>
        <v>0.9911929824561404</v>
      </c>
    </row>
    <row r="71" spans="1:12" ht="45" x14ac:dyDescent="0.2">
      <c r="A71" s="312">
        <v>4</v>
      </c>
      <c r="B71" s="354" t="s">
        <v>167</v>
      </c>
      <c r="C71" s="311">
        <v>1.92</v>
      </c>
      <c r="D71" s="311">
        <v>1.9805999999999999</v>
      </c>
      <c r="E71" s="355">
        <f>D71/C71</f>
        <v>1.0315624999999999</v>
      </c>
      <c r="F71" s="355">
        <v>1.92</v>
      </c>
      <c r="G71" s="355">
        <v>2</v>
      </c>
      <c r="H71" s="355">
        <f>G71/F71</f>
        <v>1.0416666666666667</v>
      </c>
      <c r="I71" s="289">
        <v>1.92</v>
      </c>
      <c r="J71" s="289">
        <v>1.9905999999999999</v>
      </c>
      <c r="K71" s="355">
        <f>J71/I71</f>
        <v>1.0367708333333334</v>
      </c>
      <c r="L71" s="288">
        <f>(E71+H71+K71)/3</f>
        <v>1.0366666666666668</v>
      </c>
    </row>
    <row r="72" spans="1:12" ht="67.5" x14ac:dyDescent="0.2">
      <c r="A72" s="312">
        <v>5</v>
      </c>
      <c r="B72" s="354" t="s">
        <v>168</v>
      </c>
      <c r="C72" s="290">
        <v>1.85</v>
      </c>
      <c r="D72" s="290">
        <v>1.9286000000000001</v>
      </c>
      <c r="E72" s="355">
        <f>D72/C72</f>
        <v>1.0424864864864865</v>
      </c>
      <c r="F72" s="290">
        <v>1.85</v>
      </c>
      <c r="G72" s="288">
        <v>1.9333</v>
      </c>
      <c r="H72" s="355">
        <f>G72/F72</f>
        <v>1.045027027027027</v>
      </c>
      <c r="I72" s="289">
        <v>1.85</v>
      </c>
      <c r="J72" s="289">
        <v>1.9286000000000001</v>
      </c>
      <c r="K72" s="355">
        <f>J72/I72</f>
        <v>1.0424864864864865</v>
      </c>
      <c r="L72" s="288">
        <f>(E72+H72+K72)/3</f>
        <v>1.0433333333333332</v>
      </c>
    </row>
    <row r="73" spans="1:12" x14ac:dyDescent="0.2">
      <c r="A73" s="312"/>
      <c r="B73" s="354"/>
      <c r="C73" s="290"/>
      <c r="D73" s="290"/>
      <c r="E73" s="355"/>
      <c r="F73" s="316"/>
      <c r="G73" s="316"/>
      <c r="H73" s="355"/>
      <c r="I73" s="289"/>
      <c r="J73" s="289"/>
      <c r="K73" s="355"/>
      <c r="L73" s="315"/>
    </row>
    <row r="74" spans="1:12" ht="67.5" x14ac:dyDescent="0.2">
      <c r="A74" s="310"/>
      <c r="B74" s="314" t="s">
        <v>169</v>
      </c>
      <c r="C74" s="301"/>
      <c r="D74" s="301"/>
      <c r="E74" s="301"/>
      <c r="F74" s="301"/>
      <c r="G74" s="301"/>
      <c r="H74" s="301"/>
      <c r="I74" s="300"/>
      <c r="J74" s="300"/>
      <c r="K74" s="307"/>
      <c r="L74" s="307"/>
    </row>
    <row r="75" spans="1:12" ht="67.5" x14ac:dyDescent="0.2">
      <c r="A75" s="312">
        <v>1</v>
      </c>
      <c r="B75" s="354" t="s">
        <v>170</v>
      </c>
      <c r="C75" s="311">
        <v>2</v>
      </c>
      <c r="D75" s="311">
        <v>2</v>
      </c>
      <c r="E75" s="355">
        <f>D75/C75</f>
        <v>1</v>
      </c>
      <c r="F75" s="290">
        <v>2</v>
      </c>
      <c r="G75" s="288">
        <v>2</v>
      </c>
      <c r="H75" s="355">
        <f>G75/F75</f>
        <v>1</v>
      </c>
      <c r="I75" s="289">
        <v>2</v>
      </c>
      <c r="J75" s="289">
        <v>2</v>
      </c>
      <c r="K75" s="355">
        <f>J75/I75</f>
        <v>1</v>
      </c>
      <c r="L75" s="288">
        <f>(E75+H75+K75)/3</f>
        <v>1</v>
      </c>
    </row>
    <row r="76" spans="1:12" ht="56.25" x14ac:dyDescent="0.2">
      <c r="A76" s="312">
        <v>2</v>
      </c>
      <c r="B76" s="354" t="s">
        <v>248</v>
      </c>
      <c r="C76" s="311">
        <v>0.75</v>
      </c>
      <c r="D76" s="311">
        <v>0.88890000000000002</v>
      </c>
      <c r="E76" s="355">
        <f>D76/C76</f>
        <v>1.1852</v>
      </c>
      <c r="F76" s="290">
        <v>0.8</v>
      </c>
      <c r="G76" s="288">
        <v>0.92310000000000003</v>
      </c>
      <c r="H76" s="355">
        <f>G76/F76</f>
        <v>1.153875</v>
      </c>
      <c r="I76" s="289">
        <v>0.8</v>
      </c>
      <c r="J76" s="289">
        <v>0.88890000000000002</v>
      </c>
      <c r="K76" s="355">
        <f>J76/I76</f>
        <v>1.1111249999999999</v>
      </c>
      <c r="L76" s="288">
        <f>(E76+H76+K76)/3</f>
        <v>1.1500666666666668</v>
      </c>
    </row>
    <row r="77" spans="1:12" ht="67.5" x14ac:dyDescent="0.2">
      <c r="A77" s="310"/>
      <c r="B77" s="309" t="s">
        <v>247</v>
      </c>
      <c r="C77" s="301"/>
      <c r="D77" s="301"/>
      <c r="E77" s="301"/>
      <c r="F77" s="301"/>
      <c r="G77" s="301"/>
      <c r="H77" s="301"/>
      <c r="I77" s="300"/>
      <c r="J77" s="300"/>
      <c r="K77" s="307"/>
      <c r="L77" s="307"/>
    </row>
    <row r="78" spans="1:12" ht="67.5" x14ac:dyDescent="0.2">
      <c r="A78" s="312">
        <v>1</v>
      </c>
      <c r="B78" s="354" t="s">
        <v>171</v>
      </c>
      <c r="C78" s="290">
        <v>3.62</v>
      </c>
      <c r="D78" s="290">
        <v>3.8094999999999999</v>
      </c>
      <c r="E78" s="355">
        <f>D78/C78</f>
        <v>1.0523480662983424</v>
      </c>
      <c r="F78" s="290">
        <v>3.62</v>
      </c>
      <c r="G78" s="288">
        <v>3.9706000000000001</v>
      </c>
      <c r="H78" s="355">
        <f>G78/F78</f>
        <v>1.0968508287292817</v>
      </c>
      <c r="I78" s="289">
        <v>3.62</v>
      </c>
      <c r="J78" s="289">
        <v>4</v>
      </c>
      <c r="K78" s="355">
        <f>J78/I78</f>
        <v>1.1049723756906078</v>
      </c>
      <c r="L78" s="288">
        <f>(E78+H78+K78)/3</f>
        <v>1.0847237569060775</v>
      </c>
    </row>
    <row r="79" spans="1:12" x14ac:dyDescent="0.2">
      <c r="A79" s="312">
        <v>2</v>
      </c>
      <c r="B79" s="313" t="s">
        <v>172</v>
      </c>
      <c r="C79" s="288">
        <v>1.55</v>
      </c>
      <c r="D79" s="288">
        <v>1.7936000000000001</v>
      </c>
      <c r="E79" s="355">
        <f>D79/C79</f>
        <v>1.1571612903225807</v>
      </c>
      <c r="F79" s="290">
        <v>1.55</v>
      </c>
      <c r="G79" s="288">
        <v>1.5327</v>
      </c>
      <c r="H79" s="355">
        <f>G79/F79</f>
        <v>0.98883870967741927</v>
      </c>
      <c r="I79" s="289">
        <v>1.55</v>
      </c>
      <c r="J79" s="289">
        <v>1.6934</v>
      </c>
      <c r="K79" s="355">
        <f>J79/I79</f>
        <v>1.092516129032258</v>
      </c>
      <c r="L79" s="288">
        <f>(E79+H79+K79)/3</f>
        <v>1.0795053763440861</v>
      </c>
    </row>
    <row r="80" spans="1:12" ht="78.75" x14ac:dyDescent="0.2">
      <c r="A80" s="310"/>
      <c r="B80" s="309" t="s">
        <v>173</v>
      </c>
      <c r="C80" s="301"/>
      <c r="D80" s="301"/>
      <c r="E80" s="301"/>
      <c r="F80" s="301"/>
      <c r="G80" s="301"/>
      <c r="H80" s="301"/>
      <c r="I80" s="300"/>
      <c r="J80" s="300"/>
      <c r="K80" s="307"/>
      <c r="L80" s="307"/>
    </row>
    <row r="81" spans="1:12" ht="67.5" x14ac:dyDescent="0.2">
      <c r="A81" s="312">
        <v>1</v>
      </c>
      <c r="B81" s="354" t="s">
        <v>174</v>
      </c>
      <c r="C81" s="311">
        <v>1.8</v>
      </c>
      <c r="D81" s="311">
        <v>2</v>
      </c>
      <c r="E81" s="355">
        <f>D81/C81</f>
        <v>1.1111111111111112</v>
      </c>
      <c r="F81" s="290">
        <v>1.8</v>
      </c>
      <c r="G81" s="288">
        <v>2</v>
      </c>
      <c r="H81" s="355">
        <f>G81/F81</f>
        <v>1.1111111111111112</v>
      </c>
      <c r="I81" s="289">
        <v>1.8</v>
      </c>
      <c r="J81" s="289">
        <v>2</v>
      </c>
      <c r="K81" s="355">
        <f>J81/I81</f>
        <v>1.1111111111111112</v>
      </c>
      <c r="L81" s="288">
        <f>(E81+H81+K81)/3</f>
        <v>1.1111111111111112</v>
      </c>
    </row>
    <row r="82" spans="1:12" ht="45" x14ac:dyDescent="0.2">
      <c r="A82" s="310"/>
      <c r="B82" s="309" t="s">
        <v>246</v>
      </c>
      <c r="C82" s="301"/>
      <c r="D82" s="301"/>
      <c r="E82" s="301"/>
      <c r="F82" s="301"/>
      <c r="G82" s="301"/>
      <c r="H82" s="301"/>
      <c r="I82" s="300"/>
      <c r="J82" s="300"/>
      <c r="K82" s="307"/>
      <c r="L82" s="307"/>
    </row>
    <row r="83" spans="1:12" ht="45" x14ac:dyDescent="0.2">
      <c r="A83" s="312">
        <v>2</v>
      </c>
      <c r="B83" s="354" t="s">
        <v>175</v>
      </c>
      <c r="C83" s="290">
        <v>1</v>
      </c>
      <c r="D83" s="290">
        <v>1</v>
      </c>
      <c r="E83" s="355">
        <f>D83/C83</f>
        <v>1</v>
      </c>
      <c r="F83" s="290">
        <v>1</v>
      </c>
      <c r="G83" s="288">
        <v>1</v>
      </c>
      <c r="H83" s="355">
        <f>G83/F83</f>
        <v>1</v>
      </c>
      <c r="I83" s="289">
        <v>3</v>
      </c>
      <c r="J83" s="289">
        <v>3</v>
      </c>
      <c r="K83" s="355">
        <f>J83/I83</f>
        <v>1</v>
      </c>
      <c r="L83" s="288">
        <f>(E83+H83+K83)/3</f>
        <v>1</v>
      </c>
    </row>
    <row r="84" spans="1:12" ht="90" x14ac:dyDescent="0.2">
      <c r="A84" s="312">
        <v>3</v>
      </c>
      <c r="B84" s="354" t="s">
        <v>176</v>
      </c>
      <c r="C84" s="290">
        <v>1</v>
      </c>
      <c r="D84" s="290">
        <v>0.97919999999999996</v>
      </c>
      <c r="E84" s="355">
        <f>D84/C84</f>
        <v>0.97919999999999996</v>
      </c>
      <c r="F84" s="290">
        <v>1</v>
      </c>
      <c r="G84" s="288">
        <v>0.97060000000000002</v>
      </c>
      <c r="H84" s="355">
        <v>0.97</v>
      </c>
      <c r="I84" s="289">
        <v>1</v>
      </c>
      <c r="J84" s="289">
        <v>0.93879999999999997</v>
      </c>
      <c r="K84" s="295">
        <f>J84/I84</f>
        <v>0.93879999999999997</v>
      </c>
      <c r="L84" s="288">
        <f>(E84+H84+K84)/3</f>
        <v>0.96266666666666667</v>
      </c>
    </row>
    <row r="85" spans="1:12" ht="67.5" x14ac:dyDescent="0.2">
      <c r="A85" s="312">
        <v>3</v>
      </c>
      <c r="B85" s="354" t="s">
        <v>177</v>
      </c>
      <c r="C85" s="311">
        <v>0.8</v>
      </c>
      <c r="D85" s="311">
        <v>0.73329999999999995</v>
      </c>
      <c r="E85" s="355">
        <f>D85/C85</f>
        <v>0.91662499999999991</v>
      </c>
      <c r="F85" s="290">
        <v>0.8</v>
      </c>
      <c r="G85" s="288">
        <v>0.8</v>
      </c>
      <c r="H85" s="355">
        <f>G85/F85</f>
        <v>1</v>
      </c>
      <c r="I85" s="289">
        <v>2</v>
      </c>
      <c r="J85" s="289">
        <v>1.9664999999999999</v>
      </c>
      <c r="K85" s="295">
        <f>J85/I85</f>
        <v>0.98324999999999996</v>
      </c>
      <c r="L85" s="288">
        <f>(E85+H85+K85)/3</f>
        <v>0.96662499999999996</v>
      </c>
    </row>
    <row r="86" spans="1:12" ht="67.5" x14ac:dyDescent="0.2">
      <c r="A86" s="312">
        <v>4</v>
      </c>
      <c r="B86" s="354" t="s">
        <v>178</v>
      </c>
      <c r="C86" s="311">
        <v>2</v>
      </c>
      <c r="D86" s="311">
        <v>2</v>
      </c>
      <c r="E86" s="355">
        <f>D86/C86</f>
        <v>1</v>
      </c>
      <c r="F86" s="290">
        <v>2</v>
      </c>
      <c r="G86" s="288">
        <v>2</v>
      </c>
      <c r="H86" s="355">
        <f>G86/F86</f>
        <v>1</v>
      </c>
      <c r="I86" s="289">
        <v>2</v>
      </c>
      <c r="J86" s="289">
        <v>2</v>
      </c>
      <c r="K86" s="355">
        <f>J86/I86</f>
        <v>1</v>
      </c>
      <c r="L86" s="288">
        <f>(E86+H86+K86)/3</f>
        <v>1</v>
      </c>
    </row>
    <row r="87" spans="1:12" ht="78.75" x14ac:dyDescent="0.2">
      <c r="A87" s="310"/>
      <c r="B87" s="309" t="s">
        <v>245</v>
      </c>
      <c r="C87" s="301"/>
      <c r="D87" s="301"/>
      <c r="E87" s="301"/>
      <c r="F87" s="301"/>
      <c r="G87" s="301"/>
      <c r="H87" s="301"/>
      <c r="I87" s="300"/>
      <c r="J87" s="300"/>
      <c r="K87" s="301"/>
      <c r="L87" s="307"/>
    </row>
    <row r="88" spans="1:12" ht="56.25" x14ac:dyDescent="0.2">
      <c r="A88" s="312">
        <v>1</v>
      </c>
      <c r="B88" s="354" t="s">
        <v>179</v>
      </c>
      <c r="C88" s="311">
        <v>1.6</v>
      </c>
      <c r="D88" s="311">
        <v>1.3332999999999999</v>
      </c>
      <c r="E88" s="355">
        <f>D88/C88</f>
        <v>0.8333124999999999</v>
      </c>
      <c r="F88" s="290">
        <v>1.65</v>
      </c>
      <c r="G88" s="288">
        <v>1.75</v>
      </c>
      <c r="H88" s="355">
        <f>G88/F88</f>
        <v>1.0606060606060606</v>
      </c>
      <c r="I88" s="289">
        <v>1.75</v>
      </c>
      <c r="J88" s="289">
        <v>2</v>
      </c>
      <c r="K88" s="355">
        <f>J88/I88</f>
        <v>1.1428571428571428</v>
      </c>
      <c r="L88" s="288">
        <f>(E88+H88+K88)/3</f>
        <v>1.0122585678210678</v>
      </c>
    </row>
    <row r="89" spans="1:12" ht="56.25" x14ac:dyDescent="0.2">
      <c r="A89" s="310"/>
      <c r="B89" s="309" t="s">
        <v>180</v>
      </c>
      <c r="C89" s="308"/>
      <c r="D89" s="308"/>
      <c r="E89" s="308"/>
      <c r="F89" s="301"/>
      <c r="G89" s="301"/>
      <c r="H89" s="301"/>
      <c r="I89" s="300"/>
      <c r="J89" s="300"/>
      <c r="K89" s="301"/>
      <c r="L89" s="307"/>
    </row>
    <row r="90" spans="1:12" ht="45" x14ac:dyDescent="0.2">
      <c r="A90" s="306">
        <v>1</v>
      </c>
      <c r="B90" s="305" t="s">
        <v>181</v>
      </c>
      <c r="C90" s="304">
        <v>5</v>
      </c>
      <c r="D90" s="304">
        <v>5</v>
      </c>
      <c r="E90" s="355">
        <f>D90/C90</f>
        <v>1</v>
      </c>
      <c r="F90" s="290">
        <v>6</v>
      </c>
      <c r="G90" s="288">
        <v>6</v>
      </c>
      <c r="H90" s="355">
        <f>G90/F90</f>
        <v>1</v>
      </c>
      <c r="I90" s="289">
        <v>5</v>
      </c>
      <c r="J90" s="289">
        <v>5</v>
      </c>
      <c r="K90" s="355">
        <f>J90/I90</f>
        <v>1</v>
      </c>
      <c r="L90" s="288">
        <f>(E90+H90+K90)/3</f>
        <v>1</v>
      </c>
    </row>
    <row r="91" spans="1:12" ht="45" x14ac:dyDescent="0.2">
      <c r="A91" s="306">
        <v>2</v>
      </c>
      <c r="B91" s="305" t="s">
        <v>182</v>
      </c>
      <c r="C91" s="304">
        <v>3.12</v>
      </c>
      <c r="D91" s="304">
        <v>3.7103000000000002</v>
      </c>
      <c r="E91" s="355">
        <f>D91/C91</f>
        <v>1.189198717948718</v>
      </c>
      <c r="F91" s="290">
        <v>3.37</v>
      </c>
      <c r="G91" s="288">
        <v>3.742</v>
      </c>
      <c r="H91" s="355">
        <f>G91/F91</f>
        <v>1.1103857566765578</v>
      </c>
      <c r="I91" s="289">
        <v>3.37</v>
      </c>
      <c r="J91" s="289">
        <v>3.726</v>
      </c>
      <c r="K91" s="355">
        <f>J91/I91</f>
        <v>1.1056379821958457</v>
      </c>
      <c r="L91" s="288">
        <f>(E91+H91+K91)/3</f>
        <v>1.1350741522737071</v>
      </c>
    </row>
    <row r="92" spans="1:12" ht="67.5" x14ac:dyDescent="0.2">
      <c r="A92" s="303"/>
      <c r="B92" s="302" t="s">
        <v>183</v>
      </c>
      <c r="C92" s="301"/>
      <c r="D92" s="301"/>
      <c r="E92" s="301"/>
      <c r="F92" s="301"/>
      <c r="G92" s="301"/>
      <c r="H92" s="301"/>
      <c r="I92" s="300"/>
      <c r="J92" s="300"/>
      <c r="K92" s="299"/>
      <c r="L92" s="299"/>
    </row>
    <row r="93" spans="1:12" ht="67.5" x14ac:dyDescent="0.2">
      <c r="A93" s="298">
        <v>1</v>
      </c>
      <c r="B93" s="297" t="s">
        <v>184</v>
      </c>
      <c r="C93" s="290"/>
      <c r="D93" s="290"/>
      <c r="E93" s="290"/>
      <c r="F93" s="290"/>
      <c r="G93" s="290"/>
      <c r="H93" s="290"/>
      <c r="I93" s="287"/>
      <c r="J93" s="287"/>
      <c r="K93" s="355"/>
      <c r="L93" s="288"/>
    </row>
    <row r="94" spans="1:12" ht="45" x14ac:dyDescent="0.2">
      <c r="A94" s="293">
        <v>2</v>
      </c>
      <c r="B94" s="296" t="s">
        <v>185</v>
      </c>
      <c r="C94" s="291">
        <v>1</v>
      </c>
      <c r="D94" s="291">
        <v>1</v>
      </c>
      <c r="E94" s="355">
        <f>D94/C94</f>
        <v>1</v>
      </c>
      <c r="F94" s="290">
        <v>1</v>
      </c>
      <c r="G94" s="288">
        <v>1</v>
      </c>
      <c r="H94" s="355">
        <f>G94/F94</f>
        <v>1</v>
      </c>
      <c r="I94" s="289">
        <v>0.25</v>
      </c>
      <c r="J94" s="289">
        <v>1</v>
      </c>
      <c r="K94" s="295">
        <f>I94/J94</f>
        <v>0.25</v>
      </c>
      <c r="L94" s="288">
        <f>(E94+H94+K94)/3</f>
        <v>0.75</v>
      </c>
    </row>
    <row r="95" spans="1:12" ht="90" x14ac:dyDescent="0.2">
      <c r="A95" s="293">
        <v>3</v>
      </c>
      <c r="B95" s="294" t="s">
        <v>186</v>
      </c>
      <c r="C95" s="291">
        <v>4.3</v>
      </c>
      <c r="D95" s="291">
        <v>4.6517999999999997</v>
      </c>
      <c r="E95" s="355">
        <f>D95/C95</f>
        <v>1.0818139534883722</v>
      </c>
      <c r="F95" s="290">
        <v>3.4</v>
      </c>
      <c r="G95" s="288">
        <v>4.6359000000000004</v>
      </c>
      <c r="H95" s="355">
        <f>G95/F95</f>
        <v>1.3635000000000002</v>
      </c>
      <c r="I95" s="289">
        <v>4.3</v>
      </c>
      <c r="J95" s="289">
        <v>4.6035000000000004</v>
      </c>
      <c r="K95" s="355">
        <f>J95/I95</f>
        <v>1.0705813953488375</v>
      </c>
      <c r="L95" s="288">
        <f>(E95+H95+K95)/3</f>
        <v>1.1719651162790699</v>
      </c>
    </row>
    <row r="96" spans="1:12" x14ac:dyDescent="0.2">
      <c r="A96" s="293">
        <v>4</v>
      </c>
      <c r="B96" s="292" t="s">
        <v>162</v>
      </c>
      <c r="C96" s="291">
        <v>1</v>
      </c>
      <c r="D96" s="291">
        <v>1</v>
      </c>
      <c r="E96" s="355">
        <f>D96/C96</f>
        <v>1</v>
      </c>
      <c r="F96" s="290">
        <v>1</v>
      </c>
      <c r="G96" s="288">
        <v>1</v>
      </c>
      <c r="H96" s="355">
        <f>G96/F96</f>
        <v>1</v>
      </c>
      <c r="I96" s="289">
        <v>1</v>
      </c>
      <c r="J96" s="289">
        <v>1</v>
      </c>
      <c r="K96" s="355">
        <f>J96/I96</f>
        <v>1</v>
      </c>
      <c r="L96" s="288">
        <f>(E96+H96+K96)/3</f>
        <v>1</v>
      </c>
    </row>
  </sheetData>
  <mergeCells count="11">
    <mergeCell ref="A13:A14"/>
    <mergeCell ref="B13:B14"/>
    <mergeCell ref="C13:E13"/>
    <mergeCell ref="F13:H13"/>
    <mergeCell ref="I13:K13"/>
    <mergeCell ref="L13:L14"/>
    <mergeCell ref="B7:L7"/>
    <mergeCell ref="B8:L8"/>
    <mergeCell ref="B9:L9"/>
    <mergeCell ref="B10:L10"/>
    <mergeCell ref="B12:L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10611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EMartinez</cp:lastModifiedBy>
  <cp:lastPrinted>2025-11-12T16:03:10Z</cp:lastPrinted>
  <dcterms:created xsi:type="dcterms:W3CDTF">2005-11-28T14:59:09Z</dcterms:created>
  <dcterms:modified xsi:type="dcterms:W3CDTF">2025-11-14T14:17:14Z</dcterms:modified>
</cp:coreProperties>
</file>