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23\Anexo 30 AdmCentral\"/>
    </mc:Choice>
  </mc:AlternateContent>
  <bookViews>
    <workbookView xWindow="-120" yWindow="-120" windowWidth="24240" windowHeight="13140"/>
  </bookViews>
  <sheets>
    <sheet name="Flujo-Cuatro-Años" sheetId="4" r:id="rId1"/>
    <sheet name="Devengado" sheetId="16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1">Devengado!$A$1:$AB$39</definedName>
    <definedName name="_xlnm.Print_Area" localSheetId="2">Pagado!$A$1:$AB$39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7" l="1"/>
  <c r="F37" i="17"/>
  <c r="G37" i="17"/>
  <c r="G38" i="17" s="1"/>
  <c r="H37" i="17"/>
  <c r="H38" i="17" s="1"/>
  <c r="I37" i="17"/>
  <c r="J37" i="17"/>
  <c r="K37" i="17"/>
  <c r="K38" i="17" s="1"/>
  <c r="L37" i="17"/>
  <c r="L38" i="17" s="1"/>
  <c r="M37" i="17"/>
  <c r="N37" i="17"/>
  <c r="O37" i="17"/>
  <c r="O38" i="17" s="1"/>
  <c r="P37" i="17"/>
  <c r="P38" i="17" s="1"/>
  <c r="Q37" i="17"/>
  <c r="R37" i="17"/>
  <c r="S37" i="17"/>
  <c r="S38" i="17" s="1"/>
  <c r="T37" i="17"/>
  <c r="T38" i="17" s="1"/>
  <c r="U37" i="17"/>
  <c r="V37" i="17"/>
  <c r="W37" i="17"/>
  <c r="W38" i="17" s="1"/>
  <c r="X37" i="17"/>
  <c r="X38" i="17" s="1"/>
  <c r="Y37" i="17"/>
  <c r="Z37" i="17"/>
  <c r="AA37" i="17"/>
  <c r="AA38" i="17" s="1"/>
  <c r="E38" i="17"/>
  <c r="F38" i="17"/>
  <c r="I38" i="17"/>
  <c r="J38" i="17"/>
  <c r="M38" i="17"/>
  <c r="N38" i="17"/>
  <c r="Q38" i="17"/>
  <c r="R38" i="17"/>
  <c r="U38" i="17"/>
  <c r="V38" i="17"/>
  <c r="Y38" i="17"/>
  <c r="Z38" i="17"/>
  <c r="E36" i="17"/>
  <c r="F36" i="17"/>
  <c r="G36" i="17"/>
  <c r="H36" i="17"/>
  <c r="I36" i="17"/>
  <c r="J36" i="17"/>
  <c r="K36" i="17"/>
  <c r="L36" i="17"/>
  <c r="M36" i="17"/>
  <c r="N36" i="17"/>
  <c r="O36" i="17"/>
  <c r="P36" i="17"/>
  <c r="Q36" i="17"/>
  <c r="R36" i="17"/>
  <c r="S36" i="17"/>
  <c r="T36" i="17"/>
  <c r="U36" i="17"/>
  <c r="V36" i="17"/>
  <c r="W36" i="17"/>
  <c r="X36" i="17"/>
  <c r="Y36" i="17"/>
  <c r="Z36" i="17"/>
  <c r="AA36" i="17"/>
  <c r="D36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U34" i="17"/>
  <c r="V34" i="17"/>
  <c r="W34" i="17"/>
  <c r="X34" i="17"/>
  <c r="Y34" i="17"/>
  <c r="Z34" i="17"/>
  <c r="AA34" i="17"/>
  <c r="D34" i="17"/>
  <c r="D37" i="17" s="1"/>
  <c r="E28" i="17"/>
  <c r="F28" i="17"/>
  <c r="G28" i="17"/>
  <c r="G31" i="17" s="1"/>
  <c r="H28" i="17"/>
  <c r="I28" i="17"/>
  <c r="J28" i="17"/>
  <c r="K28" i="17"/>
  <c r="L28" i="17"/>
  <c r="M28" i="17"/>
  <c r="N28" i="17"/>
  <c r="O28" i="17"/>
  <c r="P28" i="17"/>
  <c r="Q28" i="17"/>
  <c r="R28" i="17"/>
  <c r="S28" i="17"/>
  <c r="S31" i="17" s="1"/>
  <c r="T28" i="17"/>
  <c r="U28" i="17"/>
  <c r="V28" i="17"/>
  <c r="W28" i="17"/>
  <c r="W31" i="17" s="1"/>
  <c r="X28" i="17"/>
  <c r="Y28" i="17"/>
  <c r="Z28" i="17"/>
  <c r="AA28" i="17"/>
  <c r="E30" i="17"/>
  <c r="F30" i="17"/>
  <c r="G30" i="17"/>
  <c r="H30" i="17"/>
  <c r="I30" i="17"/>
  <c r="I31" i="17" s="1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Y31" i="17" s="1"/>
  <c r="Z30" i="17"/>
  <c r="AA30" i="17"/>
  <c r="E31" i="17"/>
  <c r="F31" i="17"/>
  <c r="J31" i="17"/>
  <c r="K31" i="17"/>
  <c r="M31" i="17"/>
  <c r="N31" i="17"/>
  <c r="O31" i="17"/>
  <c r="Q31" i="17"/>
  <c r="U31" i="17"/>
  <c r="V31" i="17"/>
  <c r="Z31" i="17"/>
  <c r="AA31" i="17"/>
  <c r="D30" i="17"/>
  <c r="D31" i="17" s="1"/>
  <c r="D28" i="17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D37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D36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U34" i="16"/>
  <c r="V34" i="16"/>
  <c r="W34" i="16"/>
  <c r="X34" i="16"/>
  <c r="Y34" i="16"/>
  <c r="Z34" i="16"/>
  <c r="AA34" i="16"/>
  <c r="D34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D31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Z30" i="16"/>
  <c r="AA30" i="16"/>
  <c r="D30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T28" i="16"/>
  <c r="U28" i="16"/>
  <c r="V28" i="16"/>
  <c r="W28" i="16"/>
  <c r="X28" i="16"/>
  <c r="Y28" i="16"/>
  <c r="Z28" i="16"/>
  <c r="AA28" i="16"/>
  <c r="D28" i="16"/>
  <c r="R31" i="17" l="1"/>
  <c r="X31" i="17"/>
  <c r="T31" i="17"/>
  <c r="P31" i="17"/>
  <c r="L31" i="17"/>
  <c r="H31" i="17"/>
  <c r="AB27" i="17"/>
  <c r="AB28" i="17"/>
  <c r="AB29" i="17"/>
  <c r="AB30" i="17"/>
  <c r="AB32" i="17"/>
  <c r="AB33" i="17"/>
  <c r="AB34" i="17"/>
  <c r="AB35" i="17"/>
  <c r="AB36" i="17"/>
  <c r="AB26" i="17"/>
  <c r="AB27" i="16"/>
  <c r="AB28" i="16"/>
  <c r="AB29" i="16"/>
  <c r="AB30" i="16"/>
  <c r="AB31" i="16"/>
  <c r="AB32" i="16"/>
  <c r="AB33" i="16"/>
  <c r="AB34" i="16"/>
  <c r="AB35" i="16"/>
  <c r="AB36" i="16"/>
  <c r="AB37" i="16"/>
  <c r="AB26" i="16"/>
  <c r="AA38" i="16"/>
  <c r="Z38" i="16"/>
  <c r="Y38" i="16"/>
  <c r="D38" i="17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AB31" i="17" l="1"/>
  <c r="AB38" i="16"/>
  <c r="AB38" i="17"/>
  <c r="AB37" i="17"/>
  <c r="C56" i="4"/>
  <c r="D56" i="4"/>
  <c r="E56" i="4"/>
  <c r="F56" i="4"/>
  <c r="G56" i="4"/>
  <c r="H56" i="4"/>
  <c r="I56" i="4"/>
  <c r="B56" i="4"/>
  <c r="F57" i="4" l="1"/>
  <c r="B57" i="4"/>
  <c r="D57" i="4" l="1"/>
  <c r="H57" i="4"/>
</calcChain>
</file>

<file path=xl/sharedStrings.xml><?xml version="1.0" encoding="utf-8"?>
<sst xmlns="http://schemas.openxmlformats.org/spreadsheetml/2006/main" count="209" uniqueCount="117">
  <si>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</si>
  <si>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</si>
  <si>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</si>
  <si>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</si>
  <si>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</si>
  <si>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</si>
  <si>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</si>
  <si>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</si>
  <si>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</si>
  <si>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</si>
  <si>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</si>
  <si>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</si>
  <si>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</si>
  <si>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</si>
  <si>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</si>
  <si>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</si>
  <si>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</si>
  <si>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</si>
  <si>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</si>
  <si>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</si>
  <si>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</si>
  <si>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</si>
  <si>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</si>
  <si>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</si>
  <si>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</si>
  <si>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</si>
  <si>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</si>
  <si>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</si>
  <si>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</si>
  <si>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</si>
  <si>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</si>
  <si>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</si>
  <si>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</si>
  <si>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</si>
  <si>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</si>
  <si>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</si>
  <si>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</si>
  <si>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</si>
  <si>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</si>
  <si>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</si>
  <si>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</si>
  <si>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</si>
  <si>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</si>
  <si>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</si>
  <si>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</si>
  <si>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</si>
  <si>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</si>
  <si>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</si>
  <si>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Banco de la Nación Argentina</t>
  </si>
  <si>
    <t>1855 BID - MUNICIPIOS</t>
  </si>
  <si>
    <t>1134 BID - PROMEBA</t>
  </si>
  <si>
    <t>3806 BID-PROSAP</t>
  </si>
  <si>
    <t>1895 BID - PROAS ENOHSA Los Barriales</t>
  </si>
  <si>
    <t>1895 BID - PROAS ENOHSA PMG EPAS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</si>
  <si>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</si>
  <si>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</si>
  <si>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</si>
  <si>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</si>
  <si>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</si>
  <si>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</si>
  <si>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</si>
  <si>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</si>
  <si>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</si>
  <si>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</si>
  <si>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Multilateral</t>
  </si>
  <si>
    <t>BONO DE INTERESES</t>
  </si>
  <si>
    <t>BADLAR promedio proyectada</t>
  </si>
  <si>
    <t>UVA proyectado</t>
  </si>
  <si>
    <t>Refinanciación 2019 FFDP</t>
  </si>
  <si>
    <t>Programa para la Emergencia Financiera Provincial II</t>
  </si>
  <si>
    <t>Programa para la Emergencia Financiera Provincial</t>
  </si>
  <si>
    <t>BONO MENDOZA 2029</t>
  </si>
  <si>
    <t>CER proyectado</t>
  </si>
  <si>
    <t>Se incluye endeudamiento del CUC 20 (Dir. Gral. de Crédito al Sector Público) y CUC 361 (Unidad de Financiamiento Internacional).</t>
  </si>
  <si>
    <t>Operaciones financieras no consolidadas</t>
  </si>
  <si>
    <t>2021/04</t>
  </si>
  <si>
    <t>2021/05</t>
  </si>
  <si>
    <t>2021/06</t>
  </si>
  <si>
    <t>2021/07</t>
  </si>
  <si>
    <t>2021/08</t>
  </si>
  <si>
    <t>2021/09</t>
  </si>
  <si>
    <t>2021/10</t>
  </si>
  <si>
    <t>2021/11</t>
  </si>
  <si>
    <t>2021/12</t>
  </si>
  <si>
    <t>EJERCICIO 2022</t>
  </si>
  <si>
    <t>Periodo: abril 2020 a marzo 2022.</t>
  </si>
  <si>
    <t>2022/01</t>
  </si>
  <si>
    <t>2022/02</t>
  </si>
  <si>
    <t>2022/03</t>
  </si>
  <si>
    <t>Banco Nación-Refinanciación 2022</t>
  </si>
  <si>
    <t>4779 BID - RP82</t>
  </si>
  <si>
    <t>BONO MENDOZA 2024 - Inversión en Infraestructura Pública</t>
  </si>
  <si>
    <t>BONO EMERGENCIA</t>
  </si>
  <si>
    <t>BONO MENDOZA 2023</t>
  </si>
  <si>
    <t>Primer Trimestre (corte al 31/03/2022)</t>
  </si>
  <si>
    <t>EJERCICIO 2023</t>
  </si>
  <si>
    <t>Primer Trimestre (corte al 31/03/2023)</t>
  </si>
  <si>
    <t>2022/04</t>
  </si>
  <si>
    <t>2022/05</t>
  </si>
  <si>
    <t>2022/06</t>
  </si>
  <si>
    <t>2022/07</t>
  </si>
  <si>
    <t>2022/08</t>
  </si>
  <si>
    <t>2022/09</t>
  </si>
  <si>
    <t>2022/10</t>
  </si>
  <si>
    <t>2022/11</t>
  </si>
  <si>
    <t>2022/12</t>
  </si>
  <si>
    <t>2023/01</t>
  </si>
  <si>
    <t>2023/02</t>
  </si>
  <si>
    <t>2023/03</t>
  </si>
  <si>
    <t>Periodo: abril 2021 a marzo 2023.</t>
  </si>
  <si>
    <t>Ejercicio 2023: Primer Trimestre</t>
  </si>
  <si>
    <t>Proyección 2023/2026</t>
  </si>
  <si>
    <t>4312 BID PLAN BELGRANO</t>
  </si>
  <si>
    <t>8867 BIRF - GIRSAR</t>
  </si>
  <si>
    <t>8712 BIRF - Proyecto Integral Hábitat y Vivienda</t>
  </si>
  <si>
    <t>BONO DE CONVERSIÓN ANSES</t>
  </si>
  <si>
    <t>Las proyecciones de variables (UVA, TCN, BADLAR, etc.) se encuentran sujetas a variaciones y/o modificaciones. Las mismas se realizan exclusivamente con fines informativos y de exposición.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</si>
</sst>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\ #,##0;\-&quot;$&quot;\ #,##0"/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1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3" fillId="3" borderId="0" applyNumberFormat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ont="0" applyFill="0" applyBorder="0" applyAlignment="0" applyProtection="0"/>
    <xf numFmtId="166" fontId="14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16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4" fillId="0" borderId="0" applyNumberFormat="0" applyFill="0" applyBorder="0" applyAlignment="0" applyProtection="0"/>
    <xf numFmtId="172" fontId="15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</cellStyleXfs>
  <cellXfs count="80">
    <xf numFmtId="0" fontId="0" fillId="0" borderId="0" xfId="0"/>
    <xf numFmtId="0" fontId="10" fillId="0" borderId="0" xfId="4" applyFont="1" applyAlignment="1">
      <alignment vertical="center"/>
    </xf>
    <xf numFmtId="0" fontId="19" fillId="4" borderId="17" xfId="0" applyFont="1" applyFill="1" applyBorder="1" applyAlignment="1">
      <alignment horizontal="center" vertical="center"/>
    </xf>
    <xf numFmtId="165" fontId="18" fillId="5" borderId="17" xfId="4" applyNumberFormat="1" applyFont="1" applyFill="1" applyBorder="1" applyAlignment="1">
      <alignment vertical="center"/>
    </xf>
    <xf numFmtId="0" fontId="18" fillId="5" borderId="17" xfId="4" applyFont="1" applyFill="1" applyBorder="1" applyAlignment="1">
      <alignment horizontal="center" vertical="center"/>
    </xf>
    <xf numFmtId="165" fontId="12" fillId="0" borderId="17" xfId="4" applyNumberFormat="1" applyFont="1" applyBorder="1" applyAlignment="1">
      <alignment vertical="center"/>
    </xf>
    <xf numFmtId="167" fontId="10" fillId="0" borderId="17" xfId="6" applyNumberFormat="1" applyFont="1" applyFill="1" applyBorder="1" applyAlignment="1">
      <alignment vertical="center"/>
    </xf>
    <xf numFmtId="165" fontId="18" fillId="2" borderId="17" xfId="4" applyNumberFormat="1" applyFont="1" applyFill="1" applyBorder="1" applyAlignment="1">
      <alignment vertical="center"/>
    </xf>
    <xf numFmtId="0" fontId="18" fillId="2" borderId="17" xfId="4" applyFont="1" applyFill="1" applyBorder="1" applyAlignment="1">
      <alignment vertical="center"/>
    </xf>
    <xf numFmtId="165" fontId="12" fillId="0" borderId="0" xfId="4" applyNumberFormat="1" applyFont="1" applyAlignment="1">
      <alignment vertical="center"/>
    </xf>
    <xf numFmtId="165" fontId="18" fillId="0" borderId="1" xfId="6" applyNumberFormat="1" applyFont="1" applyFill="1" applyBorder="1" applyAlignment="1">
      <alignment vertical="center"/>
    </xf>
    <xf numFmtId="0" fontId="19" fillId="0" borderId="0" xfId="4" applyFont="1" applyAlignment="1">
      <alignment vertical="center"/>
    </xf>
    <xf numFmtId="169" fontId="19" fillId="0" borderId="17" xfId="6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0" fontId="21" fillId="0" borderId="0" xfId="0" applyFont="1" applyAlignment="1">
      <alignment vertical="center"/>
    </xf>
    <xf numFmtId="1" fontId="21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165" fontId="26" fillId="0" borderId="0" xfId="4" applyNumberFormat="1" applyFont="1" applyAlignment="1">
      <alignment vertical="center"/>
    </xf>
    <xf numFmtId="173" fontId="10" fillId="0" borderId="0" xfId="32" applyNumberFormat="1" applyFont="1" applyAlignment="1">
      <alignment vertical="center"/>
    </xf>
    <xf numFmtId="10" fontId="10" fillId="0" borderId="0" xfId="32" applyNumberFormat="1" applyFont="1" applyAlignment="1">
      <alignment vertical="center"/>
    </xf>
    <xf numFmtId="3" fontId="12" fillId="0" borderId="4" xfId="0" applyNumberFormat="1" applyFont="1" applyBorder="1"/>
    <xf numFmtId="0" fontId="12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35" applyFont="1"/>
    <xf numFmtId="0" fontId="2" fillId="0" borderId="0" xfId="36"/>
    <xf numFmtId="0" fontId="2" fillId="0" borderId="0" xfId="35"/>
    <xf numFmtId="0" fontId="11" fillId="0" borderId="0" xfId="35" applyFont="1"/>
    <xf numFmtId="3" fontId="10" fillId="0" borderId="0" xfId="37" applyNumberFormat="1" applyFont="1"/>
    <xf numFmtId="3" fontId="10" fillId="0" borderId="5" xfId="38" applyNumberFormat="1" applyFont="1" applyBorder="1"/>
    <xf numFmtId="3" fontId="10" fillId="0" borderId="6" xfId="38" applyNumberFormat="1" applyFont="1" applyBorder="1"/>
    <xf numFmtId="3" fontId="10" fillId="0" borderId="7" xfId="38" applyNumberFormat="1" applyFont="1" applyBorder="1"/>
    <xf numFmtId="0" fontId="10" fillId="0" borderId="0" xfId="38" applyFont="1"/>
    <xf numFmtId="3" fontId="10" fillId="0" borderId="0" xfId="38" applyNumberFormat="1" applyFont="1"/>
    <xf numFmtId="3" fontId="19" fillId="0" borderId="5" xfId="38" applyNumberFormat="1" applyFont="1" applyBorder="1"/>
    <xf numFmtId="3" fontId="19" fillId="0" borderId="9" xfId="38" applyNumberFormat="1" applyFont="1" applyBorder="1"/>
    <xf numFmtId="0" fontId="19" fillId="0" borderId="0" xfId="38" applyFont="1"/>
    <xf numFmtId="3" fontId="19" fillId="0" borderId="0" xfId="38" applyNumberFormat="1" applyFont="1"/>
    <xf numFmtId="3" fontId="10" fillId="0" borderId="9" xfId="38" applyNumberFormat="1" applyFont="1" applyBorder="1"/>
    <xf numFmtId="3" fontId="10" fillId="0" borderId="10" xfId="38" applyNumberFormat="1" applyFont="1" applyBorder="1"/>
    <xf numFmtId="3" fontId="10" fillId="0" borderId="11" xfId="38" applyNumberFormat="1" applyFont="1" applyBorder="1"/>
    <xf numFmtId="3" fontId="10" fillId="0" borderId="12" xfId="38" applyNumberFormat="1" applyFont="1" applyBorder="1"/>
    <xf numFmtId="3" fontId="10" fillId="0" borderId="8" xfId="38" applyNumberFormat="1" applyFont="1" applyBorder="1"/>
    <xf numFmtId="3" fontId="19" fillId="0" borderId="6" xfId="38" applyNumberFormat="1" applyFont="1" applyBorder="1"/>
    <xf numFmtId="3" fontId="19" fillId="0" borderId="8" xfId="38" applyNumberFormat="1" applyFont="1" applyBorder="1"/>
    <xf numFmtId="3" fontId="19" fillId="0" borderId="13" xfId="38" applyNumberFormat="1" applyFont="1" applyBorder="1"/>
    <xf numFmtId="3" fontId="19" fillId="0" borderId="14" xfId="38" applyNumberFormat="1" applyFont="1" applyBorder="1"/>
    <xf numFmtId="3" fontId="19" fillId="0" borderId="15" xfId="38" applyNumberFormat="1" applyFont="1" applyBorder="1"/>
    <xf numFmtId="3" fontId="19" fillId="0" borderId="4" xfId="38" applyNumberFormat="1" applyFont="1" applyBorder="1"/>
    <xf numFmtId="0" fontId="10" fillId="0" borderId="0" xfId="37" applyFont="1"/>
    <xf numFmtId="0" fontId="10" fillId="0" borderId="0" xfId="36" applyFont="1"/>
    <xf numFmtId="49" fontId="19" fillId="0" borderId="8" xfId="38" applyNumberFormat="1" applyFont="1" applyBorder="1"/>
    <xf numFmtId="49" fontId="19" fillId="0" borderId="5" xfId="38" applyNumberFormat="1" applyFont="1" applyBorder="1"/>
    <xf numFmtId="49" fontId="19" fillId="0" borderId="27" xfId="38" applyNumberFormat="1" applyFont="1" applyBorder="1"/>
    <xf numFmtId="49" fontId="19" fillId="0" borderId="28" xfId="38" applyNumberFormat="1" applyFont="1" applyBorder="1"/>
    <xf numFmtId="5" fontId="19" fillId="0" borderId="17" xfId="4" applyNumberFormat="1" applyFont="1" applyBorder="1" applyAlignment="1">
      <alignment vertical="center"/>
    </xf>
    <xf numFmtId="0" fontId="1" fillId="0" borderId="0" xfId="35" applyFont="1"/>
    <xf numFmtId="3" fontId="0" fillId="0" borderId="0" xfId="0" applyNumberFormat="1"/>
    <xf numFmtId="3" fontId="12" fillId="0" borderId="0" xfId="0" applyNumberFormat="1" applyFont="1"/>
    <xf numFmtId="170" fontId="19" fillId="0" borderId="17" xfId="6" applyNumberFormat="1" applyFont="1" applyBorder="1" applyAlignment="1">
      <alignment horizontal="center" vertical="center"/>
    </xf>
    <xf numFmtId="10" fontId="19" fillId="0" borderId="17" xfId="5" applyNumberFormat="1" applyFont="1" applyBorder="1" applyAlignment="1">
      <alignment horizontal="center" vertical="center"/>
    </xf>
    <xf numFmtId="165" fontId="18" fillId="4" borderId="16" xfId="4" applyNumberFormat="1" applyFont="1" applyFill="1" applyBorder="1" applyAlignment="1">
      <alignment horizontal="left" vertical="center" wrapText="1"/>
    </xf>
    <xf numFmtId="165" fontId="18" fillId="4" borderId="18" xfId="4" applyNumberFormat="1" applyFont="1" applyFill="1" applyBorder="1" applyAlignment="1">
      <alignment horizontal="left" vertical="center" wrapText="1"/>
    </xf>
    <xf numFmtId="165" fontId="18" fillId="4" borderId="19" xfId="4" applyNumberFormat="1" applyFont="1" applyFill="1" applyBorder="1" applyAlignment="1">
      <alignment horizontal="left" vertical="center" wrapText="1"/>
    </xf>
    <xf numFmtId="0" fontId="19" fillId="4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168" fontId="19" fillId="0" borderId="17" xfId="6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</cellXfs>
  <cellStyles count="41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5"/>
    <cellStyle name="Normal 4" xfId="3"/>
    <cellStyle name="Normal 4 2" xfId="36"/>
    <cellStyle name="Normal 5" xfId="4"/>
    <cellStyle name="Normal 5 2" xfId="34"/>
    <cellStyle name="Normal 5 2 2" xfId="38"/>
    <cellStyle name="Normal 6" xfId="33"/>
    <cellStyle name="Normal 6 2" xfId="37"/>
    <cellStyle name="Normal 7" xfId="26"/>
    <cellStyle name="Normal 8" xfId="39"/>
    <cellStyle name="Notas 2" xfId="40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showGridLines="0" tabSelected="1" zoomScaleNormal="100" workbookViewId="0">
      <selection activeCell="B69" sqref="B69"/>
    </sheetView>
  </sheetViews>
  <sheetFormatPr baseColWidth="10" defaultRowHeight="12" x14ac:dyDescent="0.2"/>
  <cols>
    <col min="1" max="1" width="49.28515625" style="14" customWidth="1"/>
    <col min="2" max="7" width="14.7109375" style="14" bestFit="1" customWidth="1"/>
    <col min="8" max="8" width="15.7109375" style="14" bestFit="1" customWidth="1"/>
    <col min="9" max="9" width="14.7109375" style="14" bestFit="1" customWidth="1"/>
    <col min="10" max="11" width="11.42578125" style="14"/>
    <col min="12" max="19" width="10" style="15" bestFit="1" customWidth="1"/>
    <col min="20" max="16384" width="11.42578125" style="14"/>
  </cols>
  <sheetData>
    <row r="1" spans="1:9" s="14" customFormat="1" ht="23.25" x14ac:dyDescent="0.2">
      <c r="A1" s="23" t="s">
        <v>1</v>
      </c>
    </row>
    <row r="3" spans="1:9" s="14" customFormat="1" ht="18.75" x14ac:dyDescent="0.2">
      <c r="A3" s="24" t="s">
        <v>59</v>
      </c>
    </row>
    <row r="4" spans="1:9" s="14" customFormat="1" x14ac:dyDescent="0.2">
      <c r="A4" s="25"/>
    </row>
    <row r="5" spans="1:9" s="14" customFormat="1" ht="15.75" customHeight="1" x14ac:dyDescent="0.2">
      <c r="A5" s="16" t="s">
        <v>2</v>
      </c>
      <c r="B5" s="76" t="s">
        <v>110</v>
      </c>
      <c r="C5" s="77"/>
      <c r="D5" s="77"/>
      <c r="E5" s="78"/>
    </row>
    <row r="6" spans="1:9" s="14" customFormat="1" x14ac:dyDescent="0.2">
      <c r="A6" s="25"/>
    </row>
    <row r="7" spans="1:9" s="14" customFormat="1" ht="15" x14ac:dyDescent="0.2">
      <c r="A7" s="26" t="s">
        <v>7</v>
      </c>
    </row>
    <row r="8" spans="1:9" s="14" customFormat="1" x14ac:dyDescent="0.2">
      <c r="A8" s="25"/>
    </row>
    <row r="9" spans="1:9" s="14" customFormat="1" ht="15" x14ac:dyDescent="0.2">
      <c r="A9" s="26" t="s">
        <v>8</v>
      </c>
    </row>
    <row r="10" spans="1:9" s="14" customFormat="1" ht="15" x14ac:dyDescent="0.2">
      <c r="A10" s="16" t="s">
        <v>111</v>
      </c>
    </row>
    <row r="11" spans="1:9" s="14" customFormat="1" ht="15" x14ac:dyDescent="0.2">
      <c r="A11" s="16"/>
    </row>
    <row r="12" spans="1:9" s="14" customFormat="1" ht="15" x14ac:dyDescent="0.2">
      <c r="A12" s="16"/>
    </row>
    <row r="13" spans="1:9" s="1" customFormat="1" ht="12.75" x14ac:dyDescent="0.2">
      <c r="A13" s="64" t="s">
        <v>44</v>
      </c>
      <c r="B13" s="67" t="s">
        <v>58</v>
      </c>
      <c r="C13" s="68"/>
      <c r="D13" s="68"/>
      <c r="E13" s="68"/>
      <c r="F13" s="68"/>
      <c r="G13" s="68"/>
      <c r="H13" s="68"/>
      <c r="I13" s="69"/>
    </row>
    <row r="14" spans="1:9" s="1" customFormat="1" ht="12.75" x14ac:dyDescent="0.2">
      <c r="A14" s="65"/>
      <c r="B14" s="70"/>
      <c r="C14" s="71"/>
      <c r="D14" s="71"/>
      <c r="E14" s="71"/>
      <c r="F14" s="71"/>
      <c r="G14" s="71"/>
      <c r="H14" s="71"/>
      <c r="I14" s="72"/>
    </row>
    <row r="15" spans="1:9" s="1" customFormat="1" ht="12.75" x14ac:dyDescent="0.2">
      <c r="A15" s="65"/>
      <c r="B15" s="73">
        <v>2023</v>
      </c>
      <c r="C15" s="74"/>
      <c r="D15" s="73">
        <v>2024</v>
      </c>
      <c r="E15" s="74">
        <v>2021</v>
      </c>
      <c r="F15" s="73">
        <v>2025</v>
      </c>
      <c r="G15" s="74">
        <v>2021</v>
      </c>
      <c r="H15" s="73">
        <v>2026</v>
      </c>
      <c r="I15" s="74">
        <v>2021</v>
      </c>
    </row>
    <row r="16" spans="1:9" s="1" customFormat="1" ht="12.75" x14ac:dyDescent="0.2">
      <c r="A16" s="66"/>
      <c r="B16" s="2" t="s">
        <v>0</v>
      </c>
      <c r="C16" s="2" t="s">
        <v>45</v>
      </c>
      <c r="D16" s="2" t="s">
        <v>0</v>
      </c>
      <c r="E16" s="2" t="s">
        <v>45</v>
      </c>
      <c r="F16" s="2" t="s">
        <v>0</v>
      </c>
      <c r="G16" s="2" t="s">
        <v>45</v>
      </c>
      <c r="H16" s="2" t="s">
        <v>0</v>
      </c>
      <c r="I16" s="2" t="s">
        <v>45</v>
      </c>
    </row>
    <row r="17" spans="1:9" s="1" customFormat="1" ht="12.75" x14ac:dyDescent="0.2">
      <c r="A17" s="3" t="s">
        <v>46</v>
      </c>
      <c r="B17" s="4"/>
      <c r="C17" s="4"/>
      <c r="D17" s="4"/>
      <c r="E17" s="4"/>
      <c r="F17" s="4"/>
      <c r="G17" s="4"/>
      <c r="H17" s="4"/>
      <c r="I17" s="4"/>
    </row>
    <row r="18" spans="1:9" s="1" customFormat="1" ht="12.75" x14ac:dyDescent="0.2">
      <c r="A18" s="5" t="s">
        <v>68</v>
      </c>
      <c r="B18" s="6">
        <v>5232137717.9639282</v>
      </c>
      <c r="C18" s="6">
        <v>599904009.5802474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</row>
    <row r="19" spans="1:9" s="1" customFormat="1" ht="12.75" x14ac:dyDescent="0.2">
      <c r="A19" s="5" t="s">
        <v>69</v>
      </c>
      <c r="B19" s="6">
        <v>3486501752.2468629</v>
      </c>
      <c r="C19" s="6">
        <v>1868616.3591773242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</row>
    <row r="20" spans="1:9" s="1" customFormat="1" ht="12.75" x14ac:dyDescent="0.2">
      <c r="A20" s="5" t="s">
        <v>70</v>
      </c>
      <c r="B20" s="6">
        <v>2446432327.368741</v>
      </c>
      <c r="C20" s="6">
        <v>1311183.4708229916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</row>
    <row r="21" spans="1:9" s="1" customFormat="1" ht="12.75" x14ac:dyDescent="0.2">
      <c r="A21" s="5" t="s">
        <v>47</v>
      </c>
      <c r="B21" s="6">
        <v>430069833.21081382</v>
      </c>
      <c r="C21" s="6">
        <v>54660269.689999998</v>
      </c>
      <c r="D21" s="6">
        <v>363409567.77275258</v>
      </c>
      <c r="E21" s="6">
        <v>16517473.309999999</v>
      </c>
      <c r="F21" s="6">
        <v>0</v>
      </c>
      <c r="G21" s="6">
        <v>0</v>
      </c>
      <c r="H21" s="6">
        <v>0</v>
      </c>
      <c r="I21" s="6">
        <v>0</v>
      </c>
    </row>
    <row r="22" spans="1:9" s="1" customFormat="1" ht="12.75" x14ac:dyDescent="0.2">
      <c r="A22" s="5" t="s">
        <v>60</v>
      </c>
      <c r="B22" s="6">
        <v>114855660.20047449</v>
      </c>
      <c r="C22" s="6">
        <v>28591445.36159987</v>
      </c>
      <c r="D22" s="6">
        <v>115228498.01154989</v>
      </c>
      <c r="E22" s="6">
        <v>18676146.307389561</v>
      </c>
      <c r="F22" s="6">
        <v>115228498.01154985</v>
      </c>
      <c r="G22" s="6">
        <v>6694881.1248602029</v>
      </c>
      <c r="H22" s="6">
        <v>19204749.668591671</v>
      </c>
      <c r="I22" s="6">
        <v>167438.30831564876</v>
      </c>
    </row>
    <row r="23" spans="1:9" s="1" customFormat="1" ht="12.75" x14ac:dyDescent="0.2">
      <c r="A23" s="5" t="s">
        <v>63</v>
      </c>
      <c r="B23" s="6">
        <v>20167949</v>
      </c>
      <c r="C23" s="6">
        <v>47025875.74000001</v>
      </c>
      <c r="D23" s="6">
        <v>22077448.800000001</v>
      </c>
      <c r="E23" s="6">
        <v>34748633.009999998</v>
      </c>
      <c r="F23" s="6">
        <v>24199206.670000002</v>
      </c>
      <c r="G23" s="6">
        <v>16373956.440000001</v>
      </c>
      <c r="H23" s="6">
        <v>19396169.98</v>
      </c>
      <c r="I23" s="6">
        <v>3688983.9399999995</v>
      </c>
    </row>
    <row r="24" spans="1:9" s="1" customFormat="1" ht="12.75" x14ac:dyDescent="0.2">
      <c r="A24" s="5" t="s">
        <v>61</v>
      </c>
      <c r="B24" s="6">
        <v>12406846.541508859</v>
      </c>
      <c r="C24" s="6">
        <v>3046651.4544725753</v>
      </c>
      <c r="D24" s="6">
        <v>12447120.930033222</v>
      </c>
      <c r="E24" s="6">
        <v>1967895.0739882546</v>
      </c>
      <c r="F24" s="6">
        <v>12447120.930033222</v>
      </c>
      <c r="G24" s="6">
        <v>679332.36400281952</v>
      </c>
      <c r="H24" s="6">
        <v>1037260.0775027685</v>
      </c>
      <c r="I24" s="6">
        <v>7147.3828375389985</v>
      </c>
    </row>
    <row r="25" spans="1:9" s="1" customFormat="1" ht="12.75" x14ac:dyDescent="0.2">
      <c r="A25" s="5" t="s">
        <v>62</v>
      </c>
      <c r="B25" s="6">
        <v>0</v>
      </c>
      <c r="C25" s="6">
        <v>114908395.68000001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</row>
    <row r="26" spans="1:9" s="1" customFormat="1" ht="12.75" x14ac:dyDescent="0.2">
      <c r="A26" s="3" t="s">
        <v>48</v>
      </c>
      <c r="B26" s="4"/>
      <c r="C26" s="4"/>
      <c r="D26" s="4"/>
      <c r="E26" s="4"/>
      <c r="F26" s="4"/>
      <c r="G26" s="4"/>
      <c r="H26" s="4"/>
      <c r="I26" s="4"/>
    </row>
    <row r="27" spans="1:9" s="1" customFormat="1" ht="12.75" x14ac:dyDescent="0.2">
      <c r="A27" s="5" t="s">
        <v>89</v>
      </c>
      <c r="B27" s="6">
        <v>4306981548.0900002</v>
      </c>
      <c r="C27" s="6">
        <v>12692325354.08938</v>
      </c>
      <c r="D27" s="6">
        <v>4306981558.8000002</v>
      </c>
      <c r="E27" s="6">
        <v>9700854607.001421</v>
      </c>
      <c r="F27" s="6">
        <v>4306981558.8000002</v>
      </c>
      <c r="G27" s="6">
        <v>4793770063.1837387</v>
      </c>
      <c r="H27" s="6">
        <v>4306981558.8000002</v>
      </c>
      <c r="I27" s="6">
        <v>1470338250.4765427</v>
      </c>
    </row>
    <row r="28" spans="1:9" s="1" customFormat="1" ht="12.75" x14ac:dyDescent="0.2">
      <c r="A28" s="3" t="s">
        <v>64</v>
      </c>
      <c r="B28" s="4"/>
      <c r="C28" s="4"/>
      <c r="D28" s="4"/>
      <c r="E28" s="4"/>
      <c r="F28" s="4"/>
      <c r="G28" s="4"/>
      <c r="H28" s="4"/>
      <c r="I28" s="4"/>
    </row>
    <row r="29" spans="1:9" s="1" customFormat="1" ht="12.75" x14ac:dyDescent="0.2">
      <c r="A29" s="7" t="s">
        <v>3</v>
      </c>
      <c r="B29" s="8"/>
      <c r="C29" s="8"/>
      <c r="D29" s="8"/>
      <c r="E29" s="8"/>
      <c r="F29" s="8"/>
      <c r="G29" s="8"/>
      <c r="H29" s="8"/>
      <c r="I29" s="8"/>
    </row>
    <row r="30" spans="1:9" s="1" customFormat="1" ht="12.75" x14ac:dyDescent="0.2">
      <c r="A30" s="5" t="s">
        <v>10</v>
      </c>
      <c r="B30" s="6">
        <v>587897134.2004981</v>
      </c>
      <c r="C30" s="6">
        <v>562329686.99011314</v>
      </c>
      <c r="D30" s="6">
        <v>1360039960.455687</v>
      </c>
      <c r="E30" s="6">
        <v>1365060377.1225519</v>
      </c>
      <c r="F30" s="6">
        <v>2209020410.3600931</v>
      </c>
      <c r="G30" s="6">
        <v>1819277006.7240596</v>
      </c>
      <c r="H30" s="6">
        <v>3088203392.6252179</v>
      </c>
      <c r="I30" s="6">
        <v>1921147153.2927518</v>
      </c>
    </row>
    <row r="31" spans="1:9" s="1" customFormat="1" ht="12.75" x14ac:dyDescent="0.2">
      <c r="A31" s="5" t="s">
        <v>6</v>
      </c>
      <c r="B31" s="6">
        <v>835826829.83038378</v>
      </c>
      <c r="C31" s="6">
        <v>699942874.92240477</v>
      </c>
      <c r="D31" s="6">
        <v>1804383985.9410853</v>
      </c>
      <c r="E31" s="6">
        <v>1381044428.8627851</v>
      </c>
      <c r="F31" s="6">
        <v>2742918988.3040457</v>
      </c>
      <c r="G31" s="6">
        <v>1626218637.3604803</v>
      </c>
      <c r="H31" s="6">
        <v>3791733152.5222173</v>
      </c>
      <c r="I31" s="6">
        <v>1678935305.3917937</v>
      </c>
    </row>
    <row r="32" spans="1:9" s="1" customFormat="1" ht="12.75" x14ac:dyDescent="0.2">
      <c r="A32" s="5" t="s">
        <v>5</v>
      </c>
      <c r="B32" s="6">
        <v>750863342.13331461</v>
      </c>
      <c r="C32" s="6">
        <v>524941803.73683524</v>
      </c>
      <c r="D32" s="6">
        <v>1669831289.9465837</v>
      </c>
      <c r="E32" s="6">
        <v>1082390641.9027941</v>
      </c>
      <c r="F32" s="6">
        <v>2629872986.3334684</v>
      </c>
      <c r="G32" s="6">
        <v>1330102824.8570526</v>
      </c>
      <c r="H32" s="6">
        <v>3649372312.396606</v>
      </c>
      <c r="I32" s="6">
        <v>1358956714.8064075</v>
      </c>
    </row>
    <row r="33" spans="1:9" s="1" customFormat="1" ht="12.75" x14ac:dyDescent="0.2">
      <c r="A33" s="5" t="s">
        <v>9</v>
      </c>
      <c r="B33" s="6">
        <v>1133088298.1344285</v>
      </c>
      <c r="C33" s="6">
        <v>172789093.31328422</v>
      </c>
      <c r="D33" s="6">
        <v>2566453924.677803</v>
      </c>
      <c r="E33" s="6">
        <v>272937495.51303822</v>
      </c>
      <c r="F33" s="6">
        <v>4168516563.2651649</v>
      </c>
      <c r="G33" s="6">
        <v>166022356.1170311</v>
      </c>
      <c r="H33" s="6">
        <v>0</v>
      </c>
      <c r="I33" s="6">
        <v>0</v>
      </c>
    </row>
    <row r="34" spans="1:9" s="1" customFormat="1" ht="12.75" x14ac:dyDescent="0.2">
      <c r="A34" s="5" t="s">
        <v>90</v>
      </c>
      <c r="B34" s="6">
        <v>0</v>
      </c>
      <c r="C34" s="6">
        <v>245830065.94772446</v>
      </c>
      <c r="D34" s="6">
        <v>0</v>
      </c>
      <c r="E34" s="6">
        <v>529363549.35885882</v>
      </c>
      <c r="F34" s="6">
        <v>674902481.10477018</v>
      </c>
      <c r="G34" s="6">
        <v>685145178.60379875</v>
      </c>
      <c r="H34" s="6">
        <v>934344560.00586724</v>
      </c>
      <c r="I34" s="6">
        <v>732119889.08216739</v>
      </c>
    </row>
    <row r="35" spans="1:9" s="1" customFormat="1" ht="12.75" x14ac:dyDescent="0.2">
      <c r="A35" s="5" t="s">
        <v>51</v>
      </c>
      <c r="B35" s="6">
        <v>149257650.09944358</v>
      </c>
      <c r="C35" s="6">
        <v>165374897.40933508</v>
      </c>
      <c r="D35" s="6">
        <v>331931365.42241585</v>
      </c>
      <c r="E35" s="6">
        <v>370184566.19829696</v>
      </c>
      <c r="F35" s="6">
        <v>522769777.1007269</v>
      </c>
      <c r="G35" s="6">
        <v>471808977.00662065</v>
      </c>
      <c r="H35" s="6">
        <v>725427258.35932469</v>
      </c>
      <c r="I35" s="6">
        <v>499328699.69945186</v>
      </c>
    </row>
    <row r="36" spans="1:9" s="1" customFormat="1" ht="12.75" x14ac:dyDescent="0.2">
      <c r="A36" s="5" t="s">
        <v>49</v>
      </c>
      <c r="B36" s="6">
        <v>108658702.07876462</v>
      </c>
      <c r="C36" s="6">
        <v>72905767.024807096</v>
      </c>
      <c r="D36" s="6">
        <v>238048606.47775164</v>
      </c>
      <c r="E36" s="6">
        <v>145316967.06043589</v>
      </c>
      <c r="F36" s="6">
        <v>368535943.38425958</v>
      </c>
      <c r="G36" s="6">
        <v>173423537.16749513</v>
      </c>
      <c r="H36" s="6">
        <v>510206383.15635228</v>
      </c>
      <c r="I36" s="6">
        <v>175605490.89170018</v>
      </c>
    </row>
    <row r="37" spans="1:9" s="1" customFormat="1" ht="12.75" x14ac:dyDescent="0.2">
      <c r="A37" s="5" t="s">
        <v>112</v>
      </c>
      <c r="B37" s="6">
        <v>0</v>
      </c>
      <c r="C37" s="6">
        <v>20151120.864235215</v>
      </c>
      <c r="D37" s="6">
        <v>0</v>
      </c>
      <c r="E37" s="6">
        <v>74661817.274911672</v>
      </c>
      <c r="F37" s="6">
        <v>84900265.295279354</v>
      </c>
      <c r="G37" s="6">
        <v>113934025.78828253</v>
      </c>
      <c r="H37" s="6">
        <v>217142052.44570237</v>
      </c>
      <c r="I37" s="6">
        <v>124218242.84548697</v>
      </c>
    </row>
    <row r="38" spans="1:9" s="1" customFormat="1" ht="12.75" x14ac:dyDescent="0.2">
      <c r="A38" s="5" t="s">
        <v>52</v>
      </c>
      <c r="B38" s="6">
        <v>12844120.772795966</v>
      </c>
      <c r="C38" s="6">
        <v>1701423.0261401234</v>
      </c>
      <c r="D38" s="6">
        <v>28168080.120086294</v>
      </c>
      <c r="E38" s="6">
        <v>3405189.3248733669</v>
      </c>
      <c r="F38" s="6">
        <v>43871550.616275817</v>
      </c>
      <c r="G38" s="6">
        <v>4798354.0096514095</v>
      </c>
      <c r="H38" s="6">
        <v>60852453.103431426</v>
      </c>
      <c r="I38" s="6">
        <v>5945243.6156280031</v>
      </c>
    </row>
    <row r="39" spans="1:9" s="1" customFormat="1" ht="12.75" x14ac:dyDescent="0.2">
      <c r="A39" s="5" t="s">
        <v>50</v>
      </c>
      <c r="B39" s="6">
        <v>62449803.0213999</v>
      </c>
      <c r="C39" s="6">
        <v>5852935.7542582648</v>
      </c>
      <c r="D39" s="6">
        <v>138880761.23002633</v>
      </c>
      <c r="E39" s="6">
        <v>5473221.2017512349</v>
      </c>
      <c r="F39" s="6">
        <v>0</v>
      </c>
      <c r="G39" s="6">
        <v>0</v>
      </c>
      <c r="H39" s="6">
        <v>0</v>
      </c>
      <c r="I39" s="6">
        <v>0</v>
      </c>
    </row>
    <row r="40" spans="1:9" s="1" customFormat="1" ht="12.75" x14ac:dyDescent="0.2">
      <c r="A40" s="5" t="s">
        <v>53</v>
      </c>
      <c r="B40" s="6">
        <v>83976509.506661832</v>
      </c>
      <c r="C40" s="6">
        <v>465601.72005550988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</row>
    <row r="41" spans="1:9" s="1" customFormat="1" ht="12.75" x14ac:dyDescent="0.2">
      <c r="A41" s="7" t="s">
        <v>4</v>
      </c>
      <c r="B41" s="8"/>
      <c r="C41" s="8"/>
      <c r="D41" s="8"/>
      <c r="E41" s="8"/>
      <c r="F41" s="8"/>
      <c r="G41" s="8"/>
      <c r="H41" s="8"/>
      <c r="I41" s="8"/>
    </row>
    <row r="42" spans="1:9" s="1" customFormat="1" ht="12.75" x14ac:dyDescent="0.2">
      <c r="A42" s="5" t="s">
        <v>11</v>
      </c>
      <c r="B42" s="6">
        <v>437471099.09217298</v>
      </c>
      <c r="C42" s="6">
        <v>345556070.53512096</v>
      </c>
      <c r="D42" s="6">
        <v>984334013.40958381</v>
      </c>
      <c r="E42" s="6">
        <v>1005215067.2846694</v>
      </c>
      <c r="F42" s="6">
        <v>1575268880.2177339</v>
      </c>
      <c r="G42" s="6">
        <v>1311851572.5738335</v>
      </c>
      <c r="H42" s="6">
        <v>2193039096.2237124</v>
      </c>
      <c r="I42" s="6">
        <v>1418863646.775423</v>
      </c>
    </row>
    <row r="43" spans="1:9" s="1" customFormat="1" ht="12.75" x14ac:dyDescent="0.2">
      <c r="A43" s="5" t="s">
        <v>113</v>
      </c>
      <c r="B43" s="6">
        <v>0</v>
      </c>
      <c r="C43" s="6">
        <v>125045.33797738102</v>
      </c>
      <c r="D43" s="6">
        <v>0</v>
      </c>
      <c r="E43" s="6">
        <v>496178.53099443915</v>
      </c>
      <c r="F43" s="6">
        <v>0</v>
      </c>
      <c r="G43" s="6">
        <v>757169.05386535078</v>
      </c>
      <c r="H43" s="6">
        <v>706520.48783846502</v>
      </c>
      <c r="I43" s="6">
        <v>871824.7882862112</v>
      </c>
    </row>
    <row r="44" spans="1:9" s="1" customFormat="1" ht="12.75" x14ac:dyDescent="0.2">
      <c r="A44" s="5" t="s">
        <v>114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</row>
    <row r="45" spans="1:9" s="1" customFormat="1" ht="12.75" x14ac:dyDescent="0.2">
      <c r="A45" s="3" t="s">
        <v>54</v>
      </c>
      <c r="B45" s="4"/>
      <c r="C45" s="4"/>
      <c r="D45" s="4"/>
      <c r="E45" s="4"/>
      <c r="F45" s="4"/>
      <c r="G45" s="4"/>
      <c r="H45" s="4"/>
      <c r="I45" s="4"/>
    </row>
    <row r="46" spans="1:9" s="1" customFormat="1" ht="12.75" x14ac:dyDescent="0.2">
      <c r="A46" s="5" t="s">
        <v>71</v>
      </c>
      <c r="B46" s="6">
        <v>19452215006.070141</v>
      </c>
      <c r="C46" s="6">
        <v>6156367447.0941982</v>
      </c>
      <c r="D46" s="6">
        <v>44026270890.840248</v>
      </c>
      <c r="E46" s="6">
        <v>13204063815.276587</v>
      </c>
      <c r="F46" s="6">
        <v>70456992749.999069</v>
      </c>
      <c r="G46" s="6">
        <v>17125303706.955359</v>
      </c>
      <c r="H46" s="6">
        <v>98087978276.915833</v>
      </c>
      <c r="I46" s="6">
        <v>18217464184.311783</v>
      </c>
    </row>
    <row r="47" spans="1:9" s="1" customFormat="1" ht="12.75" x14ac:dyDescent="0.2">
      <c r="A47" s="5" t="s">
        <v>91</v>
      </c>
      <c r="B47" s="6">
        <v>1873348682.5423787</v>
      </c>
      <c r="C47" s="6">
        <v>238875844.60861415</v>
      </c>
      <c r="D47" s="6">
        <v>3747259425.8956013</v>
      </c>
      <c r="E47" s="6">
        <v>119777126.00365132</v>
      </c>
      <c r="F47" s="6">
        <v>0</v>
      </c>
      <c r="G47" s="6">
        <v>0</v>
      </c>
      <c r="H47" s="6">
        <v>0</v>
      </c>
      <c r="I47" s="6">
        <v>0</v>
      </c>
    </row>
    <row r="48" spans="1:9" s="1" customFormat="1" ht="12.75" x14ac:dyDescent="0.2">
      <c r="A48" s="5" t="s">
        <v>93</v>
      </c>
      <c r="B48" s="6">
        <v>5218752600</v>
      </c>
      <c r="C48" s="6">
        <v>2067173638.2046168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</row>
    <row r="49" spans="1:19" s="1" customFormat="1" ht="12.75" x14ac:dyDescent="0.2">
      <c r="A49" s="5" t="s">
        <v>115</v>
      </c>
      <c r="B49" s="6">
        <v>0</v>
      </c>
      <c r="C49" s="6">
        <v>3533530352.2729659</v>
      </c>
      <c r="D49" s="6">
        <v>0</v>
      </c>
      <c r="E49" s="6">
        <v>3515409954.8746371</v>
      </c>
      <c r="F49" s="6">
        <v>406554488.41666663</v>
      </c>
      <c r="G49" s="6">
        <v>2399688301.7085247</v>
      </c>
      <c r="H49" s="6">
        <v>813108976.83333325</v>
      </c>
      <c r="I49" s="6">
        <v>1265260560.5851302</v>
      </c>
    </row>
    <row r="50" spans="1:19" s="1" customFormat="1" ht="12.75" x14ac:dyDescent="0.2">
      <c r="A50" s="5" t="s">
        <v>92</v>
      </c>
      <c r="B50" s="6">
        <v>807692307.69230771</v>
      </c>
      <c r="C50" s="6">
        <v>1302073139.2178838</v>
      </c>
      <c r="D50" s="6">
        <v>807692307.69230771</v>
      </c>
      <c r="E50" s="6">
        <v>701681797.56228137</v>
      </c>
      <c r="F50" s="6">
        <v>403846153.84615386</v>
      </c>
      <c r="G50" s="6">
        <v>97625369.535418063</v>
      </c>
      <c r="H50" s="6">
        <v>0</v>
      </c>
      <c r="I50" s="6">
        <v>0</v>
      </c>
    </row>
    <row r="51" spans="1:19" s="1" customFormat="1" ht="12.75" x14ac:dyDescent="0.2">
      <c r="A51" s="5" t="s">
        <v>65</v>
      </c>
      <c r="B51" s="6">
        <v>7042825.7423999999</v>
      </c>
      <c r="C51" s="6">
        <v>12410642.789130453</v>
      </c>
      <c r="D51" s="6">
        <v>7042825.7423999999</v>
      </c>
      <c r="E51" s="6">
        <v>9223642.5609817505</v>
      </c>
      <c r="F51" s="6">
        <v>7059735.2879999997</v>
      </c>
      <c r="G51" s="6">
        <v>3509171.6031784993</v>
      </c>
      <c r="H51" s="6">
        <v>0</v>
      </c>
      <c r="I51" s="6">
        <v>0</v>
      </c>
    </row>
    <row r="52" spans="1:19" s="1" customFormat="1" ht="12.75" x14ac:dyDescent="0.2">
      <c r="A52" s="9"/>
    </row>
    <row r="53" spans="1:19" s="1" customFormat="1" ht="12.75" x14ac:dyDescent="0.2">
      <c r="A53" s="3" t="s">
        <v>74</v>
      </c>
      <c r="B53" s="4"/>
      <c r="C53" s="4"/>
      <c r="D53" s="4"/>
      <c r="E53" s="4"/>
      <c r="F53" s="4"/>
      <c r="G53" s="4"/>
      <c r="H53" s="4"/>
      <c r="I53" s="4"/>
    </row>
    <row r="54" spans="1:19" s="1" customFormat="1" ht="12.75" x14ac:dyDescent="0.2">
      <c r="A54" s="5"/>
      <c r="B54" s="6"/>
      <c r="C54" s="6"/>
      <c r="D54" s="6"/>
      <c r="E54" s="6"/>
      <c r="F54" s="6"/>
      <c r="G54" s="6"/>
      <c r="H54" s="6"/>
      <c r="I54" s="6"/>
    </row>
    <row r="55" spans="1:19" s="1" customFormat="1" ht="12.75" x14ac:dyDescent="0.2">
      <c r="A55" s="9"/>
    </row>
    <row r="56" spans="1:19" s="11" customFormat="1" ht="12.75" x14ac:dyDescent="0.2">
      <c r="A56" s="10" t="s">
        <v>55</v>
      </c>
      <c r="B56" s="58">
        <f t="shared" ref="B56:I56" si="0">SUM(B18:B55)</f>
        <v>47570938545.539436</v>
      </c>
      <c r="C56" s="58">
        <f t="shared" si="0"/>
        <v>29672039252.1954</v>
      </c>
      <c r="D56" s="58">
        <f t="shared" si="0"/>
        <v>62530481632.165916</v>
      </c>
      <c r="E56" s="58">
        <f t="shared" si="0"/>
        <v>33558470590.616901</v>
      </c>
      <c r="F56" s="58">
        <f t="shared" si="0"/>
        <v>90753887357.943298</v>
      </c>
      <c r="G56" s="58">
        <f t="shared" si="0"/>
        <v>32146984422.177258</v>
      </c>
      <c r="H56" s="58">
        <f t="shared" si="0"/>
        <v>118418734173.60153</v>
      </c>
      <c r="I56" s="58">
        <f t="shared" si="0"/>
        <v>28872918776.193703</v>
      </c>
    </row>
    <row r="57" spans="1:19" s="1" customFormat="1" ht="12.75" x14ac:dyDescent="0.2">
      <c r="A57" s="10" t="s">
        <v>56</v>
      </c>
      <c r="B57" s="75">
        <f>+B56+C56</f>
        <v>77242977797.734833</v>
      </c>
      <c r="C57" s="75"/>
      <c r="D57" s="75">
        <f>+D56+E56</f>
        <v>96088952222.782822</v>
      </c>
      <c r="E57" s="75"/>
      <c r="F57" s="75">
        <f>+F56+G56</f>
        <v>122900871780.12056</v>
      </c>
      <c r="G57" s="75"/>
      <c r="H57" s="75">
        <f>+H56+I56</f>
        <v>147291652949.79523</v>
      </c>
      <c r="I57" s="75"/>
    </row>
    <row r="58" spans="1:19" s="1" customFormat="1" ht="12.75" x14ac:dyDescent="0.2">
      <c r="A58" s="12" t="s">
        <v>57</v>
      </c>
      <c r="B58" s="62">
        <v>346.23</v>
      </c>
      <c r="C58" s="62"/>
      <c r="D58" s="62">
        <v>719.13</v>
      </c>
      <c r="E58" s="62"/>
      <c r="F58" s="62">
        <v>1040.0269000000001</v>
      </c>
      <c r="G58" s="62"/>
      <c r="H58" s="62">
        <v>1433.0949000000001</v>
      </c>
      <c r="I58" s="62"/>
    </row>
    <row r="59" spans="1:19" s="1" customFormat="1" ht="12.75" x14ac:dyDescent="0.2">
      <c r="A59" s="12" t="s">
        <v>66</v>
      </c>
      <c r="B59" s="63">
        <v>0.75580000000000003</v>
      </c>
      <c r="C59" s="63"/>
      <c r="D59" s="63">
        <v>0.65</v>
      </c>
      <c r="E59" s="63"/>
      <c r="F59" s="63">
        <v>0.34519899999999998</v>
      </c>
      <c r="G59" s="63"/>
      <c r="H59" s="63">
        <v>0.251697</v>
      </c>
      <c r="I59" s="63"/>
    </row>
    <row r="60" spans="1:19" s="1" customFormat="1" ht="12.75" x14ac:dyDescent="0.2">
      <c r="A60" s="12" t="s">
        <v>67</v>
      </c>
      <c r="B60" s="62">
        <v>379.26519999999999</v>
      </c>
      <c r="C60" s="62"/>
      <c r="D60" s="62">
        <v>742.57510000000002</v>
      </c>
      <c r="E60" s="62"/>
      <c r="F60" s="62">
        <v>1174.4063000000001</v>
      </c>
      <c r="G60" s="62"/>
      <c r="H60" s="62">
        <v>1659.4653000000001</v>
      </c>
      <c r="I60" s="62"/>
    </row>
    <row r="61" spans="1:19" s="1" customFormat="1" ht="12.75" x14ac:dyDescent="0.2">
      <c r="A61" s="12" t="s">
        <v>72</v>
      </c>
      <c r="B61" s="62">
        <v>150.43459999999999</v>
      </c>
      <c r="C61" s="62"/>
      <c r="D61" s="62">
        <v>294.23259999999999</v>
      </c>
      <c r="E61" s="62"/>
      <c r="F61" s="62">
        <v>465.55079999999998</v>
      </c>
      <c r="G61" s="62"/>
      <c r="H61" s="62">
        <v>657.60519999999997</v>
      </c>
      <c r="I61" s="62"/>
    </row>
    <row r="62" spans="1:19" s="1" customFormat="1" ht="12.75" x14ac:dyDescent="0.2">
      <c r="A62" s="13"/>
      <c r="D62" s="19"/>
      <c r="E62" s="19"/>
      <c r="F62" s="19"/>
      <c r="G62" s="19"/>
      <c r="H62" s="19"/>
      <c r="I62" s="19"/>
    </row>
    <row r="63" spans="1:19" s="1" customFormat="1" ht="12.75" x14ac:dyDescent="0.2">
      <c r="A63" s="18" t="s">
        <v>116</v>
      </c>
      <c r="D63" s="20"/>
      <c r="F63" s="20"/>
      <c r="H63" s="20"/>
    </row>
    <row r="64" spans="1:19" x14ac:dyDescent="0.2">
      <c r="A64" s="18" t="s">
        <v>73</v>
      </c>
      <c r="L64" s="14"/>
      <c r="M64" s="14"/>
      <c r="N64" s="14"/>
      <c r="O64" s="14"/>
      <c r="P64" s="14"/>
      <c r="Q64" s="14"/>
      <c r="R64" s="14"/>
      <c r="S64" s="14"/>
    </row>
    <row r="67" spans="2:19" x14ac:dyDescent="0.2">
      <c r="C67" s="17"/>
      <c r="L67" s="14"/>
      <c r="M67" s="14"/>
      <c r="N67" s="14"/>
      <c r="O67" s="14"/>
      <c r="P67" s="14"/>
      <c r="Q67" s="14"/>
      <c r="R67" s="14"/>
      <c r="S67" s="14"/>
    </row>
    <row r="68" spans="2:19" x14ac:dyDescent="0.2">
      <c r="B68" s="79"/>
      <c r="C68" s="79"/>
      <c r="D68" s="79"/>
      <c r="E68" s="79"/>
      <c r="F68" s="79"/>
      <c r="G68" s="79"/>
      <c r="L68" s="14"/>
      <c r="M68" s="14"/>
      <c r="N68" s="14"/>
      <c r="O68" s="14"/>
      <c r="P68" s="14"/>
      <c r="Q68" s="14"/>
      <c r="R68" s="14"/>
      <c r="S68" s="14"/>
    </row>
  </sheetData>
  <sortState ref="A43:S47">
    <sortCondition descending="1" ref="C43:C47"/>
  </sortState>
  <mergeCells count="30">
    <mergeCell ref="B5:E5"/>
    <mergeCell ref="B68:C68"/>
    <mergeCell ref="D68:E68"/>
    <mergeCell ref="F68:G68"/>
    <mergeCell ref="F15:G15"/>
    <mergeCell ref="B57:C57"/>
    <mergeCell ref="D57:E57"/>
    <mergeCell ref="F57:G57"/>
    <mergeCell ref="D58:E58"/>
    <mergeCell ref="F58:G58"/>
    <mergeCell ref="B59:C59"/>
    <mergeCell ref="D59:E59"/>
    <mergeCell ref="F59:G59"/>
    <mergeCell ref="B61:C61"/>
    <mergeCell ref="D61:E61"/>
    <mergeCell ref="F61:G61"/>
    <mergeCell ref="H61:I61"/>
    <mergeCell ref="H59:I59"/>
    <mergeCell ref="A13:A16"/>
    <mergeCell ref="B13:I14"/>
    <mergeCell ref="B58:C58"/>
    <mergeCell ref="H15:I15"/>
    <mergeCell ref="H57:I57"/>
    <mergeCell ref="H58:I58"/>
    <mergeCell ref="B15:C15"/>
    <mergeCell ref="D15:E15"/>
    <mergeCell ref="B60:C60"/>
    <mergeCell ref="D60:E60"/>
    <mergeCell ref="F60:G60"/>
    <mergeCell ref="H60:I60"/>
  </mergeCells>
  <phoneticPr fontId="8" type="noConversion"/>
  <printOptions horizontalCentered="1"/>
  <pageMargins left="0" right="0" top="0.23622047244094491" bottom="1.1811023622047245" header="0" footer="0"/>
  <pageSetup paperSize="5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topLeftCell="A3" zoomScaleNormal="100" workbookViewId="0">
      <selection activeCell="G40" sqref="G40"/>
    </sheetView>
  </sheetViews>
  <sheetFormatPr baseColWidth="10" defaultColWidth="9.140625" defaultRowHeight="12.75" x14ac:dyDescent="0.2"/>
  <cols>
    <col min="1" max="1" width="20.7109375" style="31" customWidth="1"/>
    <col min="2" max="2" width="28.140625" style="31" customWidth="1"/>
    <col min="3" max="3" width="27.5703125" style="31" customWidth="1"/>
    <col min="4" max="4" width="11.85546875" style="31" bestFit="1" customWidth="1"/>
    <col min="5" max="9" width="12.28515625" style="31" bestFit="1" customWidth="1"/>
    <col min="10" max="10" width="10.85546875" style="31" bestFit="1" customWidth="1"/>
    <col min="11" max="11" width="12.28515625" style="31" bestFit="1" customWidth="1"/>
    <col min="12" max="13" width="10.85546875" style="31" bestFit="1" customWidth="1"/>
    <col min="14" max="15" width="12.28515625" style="31" bestFit="1" customWidth="1"/>
    <col min="16" max="16" width="10.85546875" style="31" bestFit="1" customWidth="1"/>
    <col min="17" max="26" width="12.28515625" style="31" bestFit="1" customWidth="1"/>
    <col min="27" max="27" width="13.28515625" style="31" bestFit="1" customWidth="1"/>
    <col min="28" max="28" width="19.42578125" style="31" bestFit="1" customWidth="1"/>
    <col min="29" max="31" width="14.140625" style="31" bestFit="1" customWidth="1"/>
    <col min="32" max="32" width="13.28515625" style="31" bestFit="1" customWidth="1"/>
    <col min="33" max="34" width="11.140625" style="31" bestFit="1" customWidth="1"/>
    <col min="35" max="35" width="12.7109375" style="31" bestFit="1" customWidth="1"/>
    <col min="36" max="37" width="11.140625" style="31" bestFit="1" customWidth="1"/>
    <col min="38" max="38" width="12.7109375" style="31" bestFit="1" customWidth="1"/>
    <col min="39" max="40" width="11.140625" style="31" bestFit="1" customWidth="1"/>
    <col min="41" max="41" width="12.7109375" style="31" bestFit="1" customWidth="1"/>
    <col min="42" max="42" width="11.140625" style="31" bestFit="1" customWidth="1"/>
    <col min="43" max="43" width="12.7109375" style="31" bestFit="1" customWidth="1"/>
    <col min="44" max="44" width="13.7109375" style="31" customWidth="1"/>
    <col min="45" max="45" width="13.7109375" style="31" bestFit="1" customWidth="1"/>
    <col min="46" max="16384" width="9.140625" style="31"/>
  </cols>
  <sheetData>
    <row r="1" spans="1:2" s="28" customFormat="1" ht="15" customHeight="1" x14ac:dyDescent="0.25">
      <c r="A1" s="27" t="s">
        <v>84</v>
      </c>
    </row>
    <row r="2" spans="1:2" s="28" customFormat="1" ht="15" customHeight="1" x14ac:dyDescent="0.25">
      <c r="A2" s="27" t="s">
        <v>94</v>
      </c>
    </row>
    <row r="3" spans="1:2" s="28" customFormat="1" ht="15" customHeight="1" x14ac:dyDescent="0.25">
      <c r="A3" s="29"/>
    </row>
    <row r="4" spans="1:2" s="28" customFormat="1" ht="15" customHeight="1" x14ac:dyDescent="0.25">
      <c r="A4" s="29" t="s">
        <v>1</v>
      </c>
    </row>
    <row r="5" spans="1:2" s="28" customFormat="1" ht="15" customHeight="1" x14ac:dyDescent="0.25">
      <c r="A5" s="29"/>
    </row>
    <row r="6" spans="1:2" s="28" customFormat="1" ht="15" customHeight="1" x14ac:dyDescent="0.25">
      <c r="A6" s="30" t="s">
        <v>12</v>
      </c>
    </row>
    <row r="7" spans="1:2" s="28" customFormat="1" ht="15" customHeight="1" x14ac:dyDescent="0.25">
      <c r="A7" s="29"/>
    </row>
    <row r="8" spans="1:2" s="28" customFormat="1" ht="15" customHeight="1" x14ac:dyDescent="0.25">
      <c r="A8" s="29" t="s">
        <v>13</v>
      </c>
    </row>
    <row r="9" spans="1:2" s="28" customFormat="1" ht="15" customHeight="1" x14ac:dyDescent="0.25">
      <c r="A9" s="29"/>
    </row>
    <row r="10" spans="1:2" s="28" customFormat="1" ht="15" customHeight="1" x14ac:dyDescent="0.25">
      <c r="A10" s="27" t="s">
        <v>14</v>
      </c>
    </row>
    <row r="11" spans="1:2" s="28" customFormat="1" ht="15" customHeight="1" x14ac:dyDescent="0.25">
      <c r="A11" s="29" t="s">
        <v>85</v>
      </c>
    </row>
    <row r="14" spans="1:2" hidden="1" x14ac:dyDescent="0.2">
      <c r="A14" s="21" t="s">
        <v>22</v>
      </c>
      <c r="B14" s="21" t="s">
        <v>16</v>
      </c>
    </row>
    <row r="15" spans="1:2" hidden="1" x14ac:dyDescent="0.2">
      <c r="A15" s="21" t="s">
        <v>23</v>
      </c>
      <c r="B15" s="21" t="s">
        <v>16</v>
      </c>
    </row>
    <row r="16" spans="1:2" hidden="1" x14ac:dyDescent="0.2">
      <c r="A16" s="21" t="s">
        <v>15</v>
      </c>
      <c r="B16" s="21" t="s">
        <v>16</v>
      </c>
    </row>
    <row r="17" spans="1:30" hidden="1" x14ac:dyDescent="0.2">
      <c r="A17" s="21" t="s">
        <v>17</v>
      </c>
      <c r="B17" s="21" t="s">
        <v>16</v>
      </c>
    </row>
    <row r="18" spans="1:30" hidden="1" x14ac:dyDescent="0.2">
      <c r="A18" s="21" t="s">
        <v>18</v>
      </c>
      <c r="B18" s="21" t="s">
        <v>16</v>
      </c>
    </row>
    <row r="19" spans="1:30" hidden="1" x14ac:dyDescent="0.2">
      <c r="A19" s="21" t="s">
        <v>26</v>
      </c>
      <c r="B19" s="21" t="s">
        <v>16</v>
      </c>
    </row>
    <row r="20" spans="1:30" hidden="1" x14ac:dyDescent="0.2">
      <c r="A20" s="21" t="s">
        <v>19</v>
      </c>
      <c r="B20" s="21" t="s">
        <v>16</v>
      </c>
    </row>
    <row r="21" spans="1:30" hidden="1" x14ac:dyDescent="0.2">
      <c r="A21" s="21" t="s">
        <v>20</v>
      </c>
      <c r="B21" s="21" t="s">
        <v>16</v>
      </c>
    </row>
    <row r="22" spans="1:30" hidden="1" x14ac:dyDescent="0.2">
      <c r="A22" s="21" t="s">
        <v>21</v>
      </c>
      <c r="B22" s="21" t="s">
        <v>16</v>
      </c>
    </row>
    <row r="24" spans="1:30" s="36" customFormat="1" x14ac:dyDescent="0.2">
      <c r="A24" s="32" t="s">
        <v>39</v>
      </c>
      <c r="B24" s="33"/>
      <c r="C24" s="33"/>
      <c r="D24" s="32" t="s">
        <v>24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0" customFormat="1" x14ac:dyDescent="0.2">
      <c r="A25" s="55" t="s">
        <v>25</v>
      </c>
      <c r="B25" s="55" t="s">
        <v>40</v>
      </c>
      <c r="C25" s="55" t="s">
        <v>27</v>
      </c>
      <c r="D25" s="56" t="s">
        <v>75</v>
      </c>
      <c r="E25" s="56" t="s">
        <v>76</v>
      </c>
      <c r="F25" s="56" t="s">
        <v>77</v>
      </c>
      <c r="G25" s="56" t="s">
        <v>78</v>
      </c>
      <c r="H25" s="56" t="s">
        <v>79</v>
      </c>
      <c r="I25" s="56" t="s">
        <v>80</v>
      </c>
      <c r="J25" s="56" t="s">
        <v>81</v>
      </c>
      <c r="K25" s="56" t="s">
        <v>82</v>
      </c>
      <c r="L25" s="56" t="s">
        <v>83</v>
      </c>
      <c r="M25" s="56" t="s">
        <v>86</v>
      </c>
      <c r="N25" s="56" t="s">
        <v>87</v>
      </c>
      <c r="O25" s="56" t="s">
        <v>88</v>
      </c>
      <c r="P25" s="56" t="s">
        <v>97</v>
      </c>
      <c r="Q25" s="56" t="s">
        <v>98</v>
      </c>
      <c r="R25" s="56" t="s">
        <v>99</v>
      </c>
      <c r="S25" s="56" t="s">
        <v>100</v>
      </c>
      <c r="T25" s="56" t="s">
        <v>101</v>
      </c>
      <c r="U25" s="56" t="s">
        <v>102</v>
      </c>
      <c r="V25" s="56" t="s">
        <v>103</v>
      </c>
      <c r="W25" s="56" t="s">
        <v>104</v>
      </c>
      <c r="X25" s="56" t="s">
        <v>105</v>
      </c>
      <c r="Y25" s="56" t="s">
        <v>106</v>
      </c>
      <c r="Z25" s="56" t="s">
        <v>107</v>
      </c>
      <c r="AA25" s="57" t="s">
        <v>108</v>
      </c>
      <c r="AB25" s="38" t="s">
        <v>28</v>
      </c>
      <c r="AC25" s="39"/>
      <c r="AD25" s="39"/>
    </row>
    <row r="26" spans="1:30" s="36" customFormat="1" x14ac:dyDescent="0.2">
      <c r="A26" s="32" t="s">
        <v>29</v>
      </c>
      <c r="B26" s="32" t="s">
        <v>30</v>
      </c>
      <c r="C26" s="32" t="s">
        <v>31</v>
      </c>
      <c r="D26" s="36">
        <v>72649578.549999997</v>
      </c>
      <c r="E26" s="36">
        <v>1421596821.3499999</v>
      </c>
      <c r="F26" s="36">
        <v>438165831.72000003</v>
      </c>
      <c r="G26" s="36">
        <v>469665828.44</v>
      </c>
      <c r="H26" s="36">
        <v>981459113.96000004</v>
      </c>
      <c r="I26" s="36">
        <v>2452856644.3200002</v>
      </c>
      <c r="J26" s="36">
        <v>269038130.56999999</v>
      </c>
      <c r="K26" s="36">
        <v>940296228.72000003</v>
      </c>
      <c r="L26" s="36">
        <v>302691267.99000001</v>
      </c>
      <c r="M26" s="36">
        <v>456223402.25999999</v>
      </c>
      <c r="N26" s="36">
        <v>1102405179.3199999</v>
      </c>
      <c r="O26" s="36">
        <v>2819877235.79</v>
      </c>
      <c r="P26" s="36">
        <v>12274875.800000001</v>
      </c>
      <c r="Q26" s="36">
        <v>2296618221.0700002</v>
      </c>
      <c r="R26" s="36">
        <v>1479241322.8800001</v>
      </c>
      <c r="S26" s="36">
        <v>1102226149.25</v>
      </c>
      <c r="T26" s="36">
        <v>1461615651.79</v>
      </c>
      <c r="U26" s="36">
        <v>4044709184.71</v>
      </c>
      <c r="V26" s="36">
        <v>1140369356.5</v>
      </c>
      <c r="W26" s="36">
        <v>1780703344.0699999</v>
      </c>
      <c r="X26" s="36">
        <v>2945318411.9499998</v>
      </c>
      <c r="Y26" s="36">
        <v>1330863012.3399999</v>
      </c>
      <c r="Z26" s="36">
        <v>1719164995.5999999</v>
      </c>
      <c r="AA26" s="36">
        <v>5367068217.3000002</v>
      </c>
      <c r="AB26" s="41">
        <f t="shared" ref="AB26:AB38" si="0">SUM(D26:AA26)</f>
        <v>36407098006.25</v>
      </c>
      <c r="AC26" s="35"/>
      <c r="AD26" s="35"/>
    </row>
    <row r="27" spans="1:30" s="36" customFormat="1" x14ac:dyDescent="0.2">
      <c r="A27" s="42"/>
      <c r="B27" s="42"/>
      <c r="C27" s="43" t="s">
        <v>32</v>
      </c>
      <c r="D27" s="36">
        <v>-302411.84999999998</v>
      </c>
      <c r="E27" s="36">
        <v>78320.62</v>
      </c>
      <c r="F27" s="36">
        <v>18965.54</v>
      </c>
      <c r="G27" s="36">
        <v>28634502.539999999</v>
      </c>
      <c r="H27" s="36">
        <v>170044.11</v>
      </c>
      <c r="I27" s="36">
        <v>15571.03</v>
      </c>
      <c r="J27" s="36">
        <v>62500</v>
      </c>
      <c r="K27" s="36">
        <v>3490.35</v>
      </c>
      <c r="L27" s="36">
        <v>15442970.32</v>
      </c>
      <c r="M27" s="36">
        <v>0</v>
      </c>
      <c r="O27" s="36">
        <v>2787392.06</v>
      </c>
      <c r="P27" s="36">
        <v>11989.24</v>
      </c>
      <c r="Q27" s="36">
        <v>692112.28</v>
      </c>
      <c r="R27" s="36">
        <v>6806.25</v>
      </c>
      <c r="S27" s="36">
        <v>0</v>
      </c>
      <c r="T27" s="36">
        <v>13096154.66</v>
      </c>
      <c r="U27" s="36">
        <v>0</v>
      </c>
      <c r="V27" s="36">
        <v>2052465.63</v>
      </c>
      <c r="W27" s="36">
        <v>912917.02</v>
      </c>
      <c r="X27" s="36">
        <v>-36360.43</v>
      </c>
      <c r="Y27" s="36">
        <v>0</v>
      </c>
      <c r="AA27" s="36">
        <v>4885677.7</v>
      </c>
      <c r="AB27" s="44">
        <f t="shared" si="0"/>
        <v>68533107.070000008</v>
      </c>
      <c r="AC27" s="35"/>
      <c r="AD27" s="35"/>
    </row>
    <row r="28" spans="1:30" s="36" customFormat="1" x14ac:dyDescent="0.2">
      <c r="A28" s="42"/>
      <c r="B28" s="32" t="s">
        <v>33</v>
      </c>
      <c r="C28" s="33"/>
      <c r="D28" s="45">
        <f>+D26+D27</f>
        <v>72347166.700000003</v>
      </c>
      <c r="E28" s="45">
        <f t="shared" ref="E28:AA28" si="1">+E26+E27</f>
        <v>1421675141.9699998</v>
      </c>
      <c r="F28" s="45">
        <f t="shared" si="1"/>
        <v>438184797.26000005</v>
      </c>
      <c r="G28" s="45">
        <f t="shared" si="1"/>
        <v>498300330.98000002</v>
      </c>
      <c r="H28" s="45">
        <f t="shared" si="1"/>
        <v>981629158.07000005</v>
      </c>
      <c r="I28" s="45">
        <f t="shared" si="1"/>
        <v>2452872215.3500004</v>
      </c>
      <c r="J28" s="45">
        <f t="shared" si="1"/>
        <v>269100630.56999999</v>
      </c>
      <c r="K28" s="45">
        <f t="shared" si="1"/>
        <v>940299719.07000005</v>
      </c>
      <c r="L28" s="45">
        <f t="shared" si="1"/>
        <v>318134238.31</v>
      </c>
      <c r="M28" s="45">
        <f t="shared" si="1"/>
        <v>456223402.25999999</v>
      </c>
      <c r="N28" s="45">
        <f t="shared" si="1"/>
        <v>1102405179.3199999</v>
      </c>
      <c r="O28" s="45">
        <f t="shared" si="1"/>
        <v>2822664627.8499999</v>
      </c>
      <c r="P28" s="45">
        <f t="shared" si="1"/>
        <v>12286865.040000001</v>
      </c>
      <c r="Q28" s="45">
        <f t="shared" si="1"/>
        <v>2297310333.3500004</v>
      </c>
      <c r="R28" s="45">
        <f t="shared" si="1"/>
        <v>1479248129.1300001</v>
      </c>
      <c r="S28" s="45">
        <f t="shared" si="1"/>
        <v>1102226149.25</v>
      </c>
      <c r="T28" s="45">
        <f t="shared" si="1"/>
        <v>1474711806.45</v>
      </c>
      <c r="U28" s="45">
        <f t="shared" si="1"/>
        <v>4044709184.71</v>
      </c>
      <c r="V28" s="45">
        <f t="shared" si="1"/>
        <v>1142421822.1300001</v>
      </c>
      <c r="W28" s="45">
        <f t="shared" si="1"/>
        <v>1781616261.0899999</v>
      </c>
      <c r="X28" s="45">
        <f t="shared" si="1"/>
        <v>2945282051.52</v>
      </c>
      <c r="Y28" s="45">
        <f t="shared" si="1"/>
        <v>1330863012.3399999</v>
      </c>
      <c r="Z28" s="45">
        <f t="shared" si="1"/>
        <v>1719164995.5999999</v>
      </c>
      <c r="AA28" s="45">
        <f t="shared" si="1"/>
        <v>5371953895</v>
      </c>
      <c r="AB28" s="41">
        <f t="shared" si="0"/>
        <v>36475631113.320007</v>
      </c>
      <c r="AC28" s="35"/>
      <c r="AD28" s="35"/>
    </row>
    <row r="29" spans="1:30" s="36" customFormat="1" x14ac:dyDescent="0.2">
      <c r="A29" s="42"/>
      <c r="B29" s="32" t="s">
        <v>41</v>
      </c>
      <c r="C29" s="32" t="s">
        <v>34</v>
      </c>
      <c r="D29" s="45">
        <v>468682953.72000003</v>
      </c>
      <c r="E29" s="45">
        <v>494199690.69</v>
      </c>
      <c r="F29" s="45">
        <v>2543407877.5500002</v>
      </c>
      <c r="G29" s="45">
        <v>503727503.37</v>
      </c>
      <c r="H29" s="45">
        <v>261493872.69</v>
      </c>
      <c r="I29" s="45">
        <v>204662256.16999999</v>
      </c>
      <c r="J29" s="45">
        <v>240720413.06999999</v>
      </c>
      <c r="K29" s="45">
        <v>249075383.59</v>
      </c>
      <c r="L29" s="45">
        <v>256332457.08000001</v>
      </c>
      <c r="M29" s="45">
        <v>264139524.56999999</v>
      </c>
      <c r="N29" s="45">
        <v>770154548.20000005</v>
      </c>
      <c r="O29" s="45">
        <v>612862039.79999995</v>
      </c>
      <c r="P29" s="45">
        <v>534262084.73000002</v>
      </c>
      <c r="Q29" s="45">
        <v>1302336925.1400001</v>
      </c>
      <c r="R29" s="45">
        <v>597137194.63999999</v>
      </c>
      <c r="S29" s="45">
        <v>872863384.13999999</v>
      </c>
      <c r="T29" s="45">
        <v>1159473609.0799999</v>
      </c>
      <c r="U29" s="45">
        <v>854901297.99000001</v>
      </c>
      <c r="V29" s="45">
        <v>939303367.63</v>
      </c>
      <c r="W29" s="45">
        <v>1195389635.5899999</v>
      </c>
      <c r="X29" s="45">
        <v>3979150864.1399999</v>
      </c>
      <c r="Y29" s="45">
        <v>1371853276.76</v>
      </c>
      <c r="Z29" s="45">
        <v>1661324300.1199999</v>
      </c>
      <c r="AA29" s="45">
        <v>10605172484.17</v>
      </c>
      <c r="AB29" s="41">
        <f t="shared" si="0"/>
        <v>31942626944.629997</v>
      </c>
      <c r="AC29" s="35"/>
      <c r="AD29" s="35"/>
    </row>
    <row r="30" spans="1:30" s="36" customFormat="1" x14ac:dyDescent="0.2">
      <c r="A30" s="42"/>
      <c r="B30" s="32" t="s">
        <v>42</v>
      </c>
      <c r="C30" s="33"/>
      <c r="D30" s="45">
        <f>+D29</f>
        <v>468682953.72000003</v>
      </c>
      <c r="E30" s="45">
        <f t="shared" ref="E30:AA30" si="2">+E29</f>
        <v>494199690.69</v>
      </c>
      <c r="F30" s="45">
        <f t="shared" si="2"/>
        <v>2543407877.5500002</v>
      </c>
      <c r="G30" s="45">
        <f t="shared" si="2"/>
        <v>503727503.37</v>
      </c>
      <c r="H30" s="45">
        <f t="shared" si="2"/>
        <v>261493872.69</v>
      </c>
      <c r="I30" s="45">
        <f t="shared" si="2"/>
        <v>204662256.16999999</v>
      </c>
      <c r="J30" s="45">
        <f t="shared" si="2"/>
        <v>240720413.06999999</v>
      </c>
      <c r="K30" s="45">
        <f t="shared" si="2"/>
        <v>249075383.59</v>
      </c>
      <c r="L30" s="45">
        <f t="shared" si="2"/>
        <v>256332457.08000001</v>
      </c>
      <c r="M30" s="45">
        <f t="shared" si="2"/>
        <v>264139524.56999999</v>
      </c>
      <c r="N30" s="45">
        <f t="shared" si="2"/>
        <v>770154548.20000005</v>
      </c>
      <c r="O30" s="45">
        <f t="shared" si="2"/>
        <v>612862039.79999995</v>
      </c>
      <c r="P30" s="45">
        <f t="shared" si="2"/>
        <v>534262084.73000002</v>
      </c>
      <c r="Q30" s="45">
        <f t="shared" si="2"/>
        <v>1302336925.1400001</v>
      </c>
      <c r="R30" s="45">
        <f t="shared" si="2"/>
        <v>597137194.63999999</v>
      </c>
      <c r="S30" s="45">
        <f t="shared" si="2"/>
        <v>872863384.13999999</v>
      </c>
      <c r="T30" s="45">
        <f t="shared" si="2"/>
        <v>1159473609.0799999</v>
      </c>
      <c r="U30" s="45">
        <f t="shared" si="2"/>
        <v>854901297.99000001</v>
      </c>
      <c r="V30" s="45">
        <f t="shared" si="2"/>
        <v>939303367.63</v>
      </c>
      <c r="W30" s="45">
        <f t="shared" si="2"/>
        <v>1195389635.5899999</v>
      </c>
      <c r="X30" s="45">
        <f t="shared" si="2"/>
        <v>3979150864.1399999</v>
      </c>
      <c r="Y30" s="45">
        <f t="shared" si="2"/>
        <v>1371853276.76</v>
      </c>
      <c r="Z30" s="45">
        <f t="shared" si="2"/>
        <v>1661324300.1199999</v>
      </c>
      <c r="AA30" s="45">
        <f t="shared" si="2"/>
        <v>10605172484.17</v>
      </c>
      <c r="AB30" s="41">
        <f t="shared" si="0"/>
        <v>31942626944.629997</v>
      </c>
      <c r="AC30" s="35"/>
      <c r="AD30" s="35"/>
    </row>
    <row r="31" spans="1:30" s="40" customFormat="1" x14ac:dyDescent="0.2">
      <c r="A31" s="37" t="s">
        <v>35</v>
      </c>
      <c r="B31" s="46"/>
      <c r="C31" s="46"/>
      <c r="D31" s="47">
        <f>+D28+D30</f>
        <v>541030120.42000008</v>
      </c>
      <c r="E31" s="47">
        <f t="shared" ref="E31:AA31" si="3">+E28+E30</f>
        <v>1915874832.6599998</v>
      </c>
      <c r="F31" s="47">
        <f t="shared" si="3"/>
        <v>2981592674.8100004</v>
      </c>
      <c r="G31" s="47">
        <f t="shared" si="3"/>
        <v>1002027834.35</v>
      </c>
      <c r="H31" s="47">
        <f t="shared" si="3"/>
        <v>1243123030.76</v>
      </c>
      <c r="I31" s="47">
        <f t="shared" si="3"/>
        <v>2657534471.5200005</v>
      </c>
      <c r="J31" s="47">
        <f t="shared" si="3"/>
        <v>509821043.63999999</v>
      </c>
      <c r="K31" s="47">
        <f t="shared" si="3"/>
        <v>1189375102.6600001</v>
      </c>
      <c r="L31" s="47">
        <f t="shared" si="3"/>
        <v>574466695.38999999</v>
      </c>
      <c r="M31" s="47">
        <f t="shared" si="3"/>
        <v>720362926.82999992</v>
      </c>
      <c r="N31" s="47">
        <f t="shared" si="3"/>
        <v>1872559727.52</v>
      </c>
      <c r="O31" s="47">
        <f t="shared" si="3"/>
        <v>3435526667.6499996</v>
      </c>
      <c r="P31" s="47">
        <f t="shared" si="3"/>
        <v>546548949.76999998</v>
      </c>
      <c r="Q31" s="47">
        <f t="shared" si="3"/>
        <v>3599647258.4900007</v>
      </c>
      <c r="R31" s="47">
        <f t="shared" si="3"/>
        <v>2076385323.77</v>
      </c>
      <c r="S31" s="47">
        <f t="shared" si="3"/>
        <v>1975089533.3899999</v>
      </c>
      <c r="T31" s="47">
        <f t="shared" si="3"/>
        <v>2634185415.5299997</v>
      </c>
      <c r="U31" s="47">
        <f t="shared" si="3"/>
        <v>4899610482.6999998</v>
      </c>
      <c r="V31" s="47">
        <f t="shared" si="3"/>
        <v>2081725189.7600002</v>
      </c>
      <c r="W31" s="47">
        <f t="shared" si="3"/>
        <v>2977005896.6799998</v>
      </c>
      <c r="X31" s="47">
        <f t="shared" si="3"/>
        <v>6924432915.6599998</v>
      </c>
      <c r="Y31" s="47">
        <f t="shared" si="3"/>
        <v>2702716289.0999999</v>
      </c>
      <c r="Z31" s="47">
        <f t="shared" si="3"/>
        <v>3380489295.7199998</v>
      </c>
      <c r="AA31" s="47">
        <f t="shared" si="3"/>
        <v>15977126379.17</v>
      </c>
      <c r="AB31" s="38">
        <f t="shared" si="0"/>
        <v>68418258057.950005</v>
      </c>
      <c r="AC31" s="39"/>
      <c r="AD31" s="39"/>
    </row>
    <row r="32" spans="1:30" s="36" customFormat="1" x14ac:dyDescent="0.2">
      <c r="A32" s="32" t="s">
        <v>36</v>
      </c>
      <c r="B32" s="32" t="s">
        <v>30</v>
      </c>
      <c r="C32" s="32" t="s">
        <v>31</v>
      </c>
      <c r="D32" s="45">
        <v>109730265.69</v>
      </c>
      <c r="E32" s="45">
        <v>57670919.82</v>
      </c>
      <c r="F32" s="45">
        <v>-67660919.599999994</v>
      </c>
      <c r="G32" s="45">
        <v>55924719.990000002</v>
      </c>
      <c r="H32" s="45">
        <v>0</v>
      </c>
      <c r="I32" s="45">
        <v>74278305.340000004</v>
      </c>
      <c r="J32" s="45"/>
      <c r="K32" s="45">
        <v>60101774.07</v>
      </c>
      <c r="L32" s="45">
        <v>64087746.950000003</v>
      </c>
      <c r="M32" s="45">
        <v>0</v>
      </c>
      <c r="N32" s="45"/>
      <c r="O32" s="45">
        <v>36117052.590000004</v>
      </c>
      <c r="P32" s="45">
        <v>104658859.40000001</v>
      </c>
      <c r="Q32" s="45">
        <v>2275084.89</v>
      </c>
      <c r="R32" s="45">
        <v>9554157.9100000001</v>
      </c>
      <c r="S32" s="45">
        <v>71697021.769999996</v>
      </c>
      <c r="T32" s="45">
        <v>53792481.109999999</v>
      </c>
      <c r="U32" s="45">
        <v>81948955.859999999</v>
      </c>
      <c r="V32" s="45"/>
      <c r="W32" s="45">
        <v>34318405.200000003</v>
      </c>
      <c r="X32" s="45">
        <v>236940949.88999999</v>
      </c>
      <c r="Y32" s="45">
        <v>0</v>
      </c>
      <c r="Z32" s="45">
        <v>3842368.13</v>
      </c>
      <c r="AA32" s="45">
        <v>280912119.47000003</v>
      </c>
      <c r="AB32" s="41">
        <f t="shared" si="0"/>
        <v>1270190268.48</v>
      </c>
      <c r="AC32" s="35"/>
      <c r="AD32" s="35"/>
    </row>
    <row r="33" spans="1:45" s="36" customFormat="1" x14ac:dyDescent="0.2">
      <c r="A33" s="42"/>
      <c r="B33" s="42"/>
      <c r="C33" s="43" t="s">
        <v>32</v>
      </c>
      <c r="E33" s="36">
        <v>1608137.42</v>
      </c>
      <c r="H33" s="36">
        <v>11664978.640000001</v>
      </c>
      <c r="I33" s="36">
        <v>3155629.01</v>
      </c>
      <c r="K33" s="36">
        <v>1719786.91</v>
      </c>
      <c r="L33" s="36">
        <v>12291757.17</v>
      </c>
      <c r="M33" s="36">
        <v>0</v>
      </c>
      <c r="O33" s="36">
        <v>2919380.15</v>
      </c>
      <c r="P33" s="36">
        <v>1952757.02</v>
      </c>
      <c r="R33" s="36">
        <v>13604991.949999999</v>
      </c>
      <c r="T33" s="36">
        <v>2512787.0699999998</v>
      </c>
      <c r="W33" s="36">
        <v>2462880.67</v>
      </c>
      <c r="X33" s="36">
        <v>18092201.109999999</v>
      </c>
      <c r="Y33" s="36">
        <v>0</v>
      </c>
      <c r="Z33" s="36">
        <v>7220185.1500000004</v>
      </c>
      <c r="AA33" s="36">
        <v>1191314.83</v>
      </c>
      <c r="AB33" s="44">
        <f t="shared" si="0"/>
        <v>80396787.100000009</v>
      </c>
      <c r="AC33" s="35"/>
      <c r="AD33" s="35"/>
    </row>
    <row r="34" spans="1:45" s="36" customFormat="1" x14ac:dyDescent="0.2">
      <c r="A34" s="42"/>
      <c r="B34" s="32" t="s">
        <v>33</v>
      </c>
      <c r="C34" s="33"/>
      <c r="D34" s="45">
        <f>+D32+D33</f>
        <v>109730265.69</v>
      </c>
      <c r="E34" s="45">
        <f t="shared" ref="E34:AA34" si="4">+E32+E33</f>
        <v>59279057.240000002</v>
      </c>
      <c r="F34" s="45">
        <f t="shared" si="4"/>
        <v>-67660919.599999994</v>
      </c>
      <c r="G34" s="45">
        <f t="shared" si="4"/>
        <v>55924719.990000002</v>
      </c>
      <c r="H34" s="45">
        <f t="shared" si="4"/>
        <v>11664978.640000001</v>
      </c>
      <c r="I34" s="45">
        <f t="shared" si="4"/>
        <v>77433934.350000009</v>
      </c>
      <c r="J34" s="45">
        <f t="shared" si="4"/>
        <v>0</v>
      </c>
      <c r="K34" s="45">
        <f t="shared" si="4"/>
        <v>61821560.979999997</v>
      </c>
      <c r="L34" s="45">
        <f t="shared" si="4"/>
        <v>76379504.120000005</v>
      </c>
      <c r="M34" s="45">
        <f t="shared" si="4"/>
        <v>0</v>
      </c>
      <c r="N34" s="45">
        <f t="shared" si="4"/>
        <v>0</v>
      </c>
      <c r="O34" s="45">
        <f t="shared" si="4"/>
        <v>39036432.740000002</v>
      </c>
      <c r="P34" s="45">
        <f t="shared" si="4"/>
        <v>106611616.42</v>
      </c>
      <c r="Q34" s="45">
        <f t="shared" si="4"/>
        <v>2275084.89</v>
      </c>
      <c r="R34" s="45">
        <f t="shared" si="4"/>
        <v>23159149.859999999</v>
      </c>
      <c r="S34" s="45">
        <f t="shared" si="4"/>
        <v>71697021.769999996</v>
      </c>
      <c r="T34" s="45">
        <f t="shared" si="4"/>
        <v>56305268.18</v>
      </c>
      <c r="U34" s="45">
        <f t="shared" si="4"/>
        <v>81948955.859999999</v>
      </c>
      <c r="V34" s="45">
        <f t="shared" si="4"/>
        <v>0</v>
      </c>
      <c r="W34" s="45">
        <f t="shared" si="4"/>
        <v>36781285.870000005</v>
      </c>
      <c r="X34" s="45">
        <f t="shared" si="4"/>
        <v>255033151</v>
      </c>
      <c r="Y34" s="45">
        <f t="shared" si="4"/>
        <v>0</v>
      </c>
      <c r="Z34" s="45">
        <f t="shared" si="4"/>
        <v>11062553.280000001</v>
      </c>
      <c r="AA34" s="45">
        <f t="shared" si="4"/>
        <v>282103434.30000001</v>
      </c>
      <c r="AB34" s="41">
        <f t="shared" si="0"/>
        <v>1350587055.5799999</v>
      </c>
      <c r="AC34" s="35"/>
      <c r="AD34" s="35"/>
    </row>
    <row r="35" spans="1:45" s="36" customFormat="1" x14ac:dyDescent="0.2">
      <c r="A35" s="42"/>
      <c r="B35" s="32" t="s">
        <v>41</v>
      </c>
      <c r="C35" s="32" t="s">
        <v>34</v>
      </c>
      <c r="D35" s="45">
        <v>245305301.43000001</v>
      </c>
      <c r="E35" s="45">
        <v>145772506.66</v>
      </c>
      <c r="F35" s="45">
        <v>-144980207.75999999</v>
      </c>
      <c r="G35" s="45">
        <v>156645971.71000001</v>
      </c>
      <c r="H35" s="45">
        <v>0</v>
      </c>
      <c r="I35" s="45">
        <v>428466292.35000002</v>
      </c>
      <c r="J35" s="45"/>
      <c r="K35" s="45">
        <v>155664895.28</v>
      </c>
      <c r="L35" s="45">
        <v>187450602.75999999</v>
      </c>
      <c r="M35" s="45">
        <v>0</v>
      </c>
      <c r="N35" s="45"/>
      <c r="O35" s="45">
        <v>375411892.66000003</v>
      </c>
      <c r="P35" s="45">
        <v>262662627.91</v>
      </c>
      <c r="Q35" s="45">
        <v>13851549.1</v>
      </c>
      <c r="R35" s="45">
        <v>23762921.399999999</v>
      </c>
      <c r="S35" s="45">
        <v>177137174.05000001</v>
      </c>
      <c r="T35" s="45">
        <v>156211773.38999999</v>
      </c>
      <c r="U35" s="45">
        <v>467962074.61000001</v>
      </c>
      <c r="V35" s="45"/>
      <c r="W35" s="45">
        <v>277218765.13</v>
      </c>
      <c r="X35" s="45">
        <v>279435797.25</v>
      </c>
      <c r="Y35" s="45">
        <v>0</v>
      </c>
      <c r="Z35" s="45"/>
      <c r="AA35" s="45">
        <v>724541749.94000006</v>
      </c>
      <c r="AB35" s="41">
        <f t="shared" si="0"/>
        <v>3932521687.8700004</v>
      </c>
      <c r="AC35" s="35"/>
      <c r="AD35" s="35"/>
    </row>
    <row r="36" spans="1:45" s="36" customFormat="1" x14ac:dyDescent="0.2">
      <c r="A36" s="42"/>
      <c r="B36" s="32" t="s">
        <v>42</v>
      </c>
      <c r="C36" s="33"/>
      <c r="D36" s="45">
        <f>+D35</f>
        <v>245305301.43000001</v>
      </c>
      <c r="E36" s="45">
        <f t="shared" ref="E36:AA36" si="5">+E35</f>
        <v>145772506.66</v>
      </c>
      <c r="F36" s="45">
        <f t="shared" si="5"/>
        <v>-144980207.75999999</v>
      </c>
      <c r="G36" s="45">
        <f t="shared" si="5"/>
        <v>156645971.71000001</v>
      </c>
      <c r="H36" s="45">
        <f t="shared" si="5"/>
        <v>0</v>
      </c>
      <c r="I36" s="45">
        <f t="shared" si="5"/>
        <v>428466292.35000002</v>
      </c>
      <c r="J36" s="45">
        <f t="shared" si="5"/>
        <v>0</v>
      </c>
      <c r="K36" s="45">
        <f t="shared" si="5"/>
        <v>155664895.28</v>
      </c>
      <c r="L36" s="45">
        <f t="shared" si="5"/>
        <v>187450602.75999999</v>
      </c>
      <c r="M36" s="45">
        <f t="shared" si="5"/>
        <v>0</v>
      </c>
      <c r="N36" s="45">
        <f t="shared" si="5"/>
        <v>0</v>
      </c>
      <c r="O36" s="45">
        <f t="shared" si="5"/>
        <v>375411892.66000003</v>
      </c>
      <c r="P36" s="45">
        <f t="shared" si="5"/>
        <v>262662627.91</v>
      </c>
      <c r="Q36" s="45">
        <f t="shared" si="5"/>
        <v>13851549.1</v>
      </c>
      <c r="R36" s="45">
        <f t="shared" si="5"/>
        <v>23762921.399999999</v>
      </c>
      <c r="S36" s="45">
        <f t="shared" si="5"/>
        <v>177137174.05000001</v>
      </c>
      <c r="T36" s="45">
        <f t="shared" si="5"/>
        <v>156211773.38999999</v>
      </c>
      <c r="U36" s="45">
        <f t="shared" si="5"/>
        <v>467962074.61000001</v>
      </c>
      <c r="V36" s="45">
        <f t="shared" si="5"/>
        <v>0</v>
      </c>
      <c r="W36" s="45">
        <f t="shared" si="5"/>
        <v>277218765.13</v>
      </c>
      <c r="X36" s="45">
        <f t="shared" si="5"/>
        <v>279435797.25</v>
      </c>
      <c r="Y36" s="45">
        <f t="shared" si="5"/>
        <v>0</v>
      </c>
      <c r="Z36" s="45">
        <f t="shared" si="5"/>
        <v>0</v>
      </c>
      <c r="AA36" s="45">
        <f t="shared" si="5"/>
        <v>724541749.94000006</v>
      </c>
      <c r="AB36" s="41">
        <f t="shared" si="0"/>
        <v>3932521687.8700004</v>
      </c>
      <c r="AC36" s="35"/>
      <c r="AD36" s="35"/>
    </row>
    <row r="37" spans="1:45" s="40" customFormat="1" x14ac:dyDescent="0.2">
      <c r="A37" s="37" t="s">
        <v>37</v>
      </c>
      <c r="B37" s="46"/>
      <c r="C37" s="46"/>
      <c r="D37" s="47">
        <f>+D34+D36</f>
        <v>355035567.12</v>
      </c>
      <c r="E37" s="47">
        <f t="shared" ref="E37:AA37" si="6">+E34+E36</f>
        <v>205051563.90000001</v>
      </c>
      <c r="F37" s="47">
        <f t="shared" si="6"/>
        <v>-212641127.35999998</v>
      </c>
      <c r="G37" s="47">
        <f t="shared" si="6"/>
        <v>212570691.70000002</v>
      </c>
      <c r="H37" s="47">
        <f t="shared" si="6"/>
        <v>11664978.640000001</v>
      </c>
      <c r="I37" s="47">
        <f t="shared" si="6"/>
        <v>505900226.70000005</v>
      </c>
      <c r="J37" s="47">
        <f t="shared" si="6"/>
        <v>0</v>
      </c>
      <c r="K37" s="47">
        <f t="shared" si="6"/>
        <v>217486456.25999999</v>
      </c>
      <c r="L37" s="47">
        <f t="shared" si="6"/>
        <v>263830106.88</v>
      </c>
      <c r="M37" s="47">
        <f t="shared" si="6"/>
        <v>0</v>
      </c>
      <c r="N37" s="47">
        <f t="shared" si="6"/>
        <v>0</v>
      </c>
      <c r="O37" s="47">
        <f t="shared" si="6"/>
        <v>414448325.40000004</v>
      </c>
      <c r="P37" s="47">
        <f t="shared" si="6"/>
        <v>369274244.32999998</v>
      </c>
      <c r="Q37" s="47">
        <f t="shared" si="6"/>
        <v>16126633.99</v>
      </c>
      <c r="R37" s="47">
        <f t="shared" si="6"/>
        <v>46922071.259999998</v>
      </c>
      <c r="S37" s="47">
        <f t="shared" si="6"/>
        <v>248834195.81999999</v>
      </c>
      <c r="T37" s="47">
        <f t="shared" si="6"/>
        <v>212517041.56999999</v>
      </c>
      <c r="U37" s="47">
        <f t="shared" si="6"/>
        <v>549911030.47000003</v>
      </c>
      <c r="V37" s="47">
        <f t="shared" si="6"/>
        <v>0</v>
      </c>
      <c r="W37" s="47">
        <f t="shared" si="6"/>
        <v>314000051</v>
      </c>
      <c r="X37" s="47">
        <f t="shared" si="6"/>
        <v>534468948.25</v>
      </c>
      <c r="Y37" s="47">
        <f t="shared" si="6"/>
        <v>0</v>
      </c>
      <c r="Z37" s="47">
        <f t="shared" si="6"/>
        <v>11062553.280000001</v>
      </c>
      <c r="AA37" s="47">
        <f t="shared" si="6"/>
        <v>1006645184.24</v>
      </c>
      <c r="AB37" s="38">
        <f t="shared" si="0"/>
        <v>5283108743.4500008</v>
      </c>
      <c r="AC37" s="39"/>
      <c r="AD37" s="39"/>
    </row>
    <row r="38" spans="1:45" s="40" customFormat="1" x14ac:dyDescent="0.2">
      <c r="A38" s="48" t="s">
        <v>28</v>
      </c>
      <c r="B38" s="49"/>
      <c r="C38" s="49"/>
      <c r="D38" s="50">
        <f t="shared" ref="D38:AA38" si="7">+D37+D31</f>
        <v>896065687.54000008</v>
      </c>
      <c r="E38" s="50">
        <f t="shared" si="7"/>
        <v>2120926396.5599999</v>
      </c>
      <c r="F38" s="50">
        <f t="shared" si="7"/>
        <v>2768951547.4500003</v>
      </c>
      <c r="G38" s="50">
        <f t="shared" si="7"/>
        <v>1214598526.05</v>
      </c>
      <c r="H38" s="50">
        <f t="shared" si="7"/>
        <v>1254788009.4000001</v>
      </c>
      <c r="I38" s="50">
        <f t="shared" si="7"/>
        <v>3163434698.2200003</v>
      </c>
      <c r="J38" s="50">
        <f t="shared" si="7"/>
        <v>509821043.63999999</v>
      </c>
      <c r="K38" s="50">
        <f t="shared" si="7"/>
        <v>1406861558.9200001</v>
      </c>
      <c r="L38" s="50">
        <f t="shared" si="7"/>
        <v>838296802.26999998</v>
      </c>
      <c r="M38" s="50">
        <f t="shared" si="7"/>
        <v>720362926.82999992</v>
      </c>
      <c r="N38" s="50">
        <f t="shared" si="7"/>
        <v>1872559727.52</v>
      </c>
      <c r="O38" s="50">
        <f t="shared" si="7"/>
        <v>3849974993.0499997</v>
      </c>
      <c r="P38" s="50">
        <f t="shared" si="7"/>
        <v>915823194.0999999</v>
      </c>
      <c r="Q38" s="50">
        <f t="shared" si="7"/>
        <v>3615773892.4800005</v>
      </c>
      <c r="R38" s="50">
        <f t="shared" si="7"/>
        <v>2123307395.03</v>
      </c>
      <c r="S38" s="50">
        <f t="shared" si="7"/>
        <v>2223923729.21</v>
      </c>
      <c r="T38" s="50">
        <f t="shared" si="7"/>
        <v>2846702457.0999999</v>
      </c>
      <c r="U38" s="50">
        <f t="shared" si="7"/>
        <v>5449521513.1700001</v>
      </c>
      <c r="V38" s="50">
        <f t="shared" si="7"/>
        <v>2081725189.7600002</v>
      </c>
      <c r="W38" s="50">
        <f t="shared" si="7"/>
        <v>3291005947.6799998</v>
      </c>
      <c r="X38" s="50">
        <f t="shared" si="7"/>
        <v>7458901863.9099998</v>
      </c>
      <c r="Y38" s="50">
        <f t="shared" si="7"/>
        <v>2702716289.0999999</v>
      </c>
      <c r="Z38" s="50">
        <f t="shared" si="7"/>
        <v>3391551849</v>
      </c>
      <c r="AA38" s="50">
        <f t="shared" si="7"/>
        <v>16983771563.41</v>
      </c>
      <c r="AB38" s="51">
        <f t="shared" si="0"/>
        <v>73701366801.399994</v>
      </c>
      <c r="AC38" s="39"/>
      <c r="AD38" s="39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 s="60"/>
      <c r="E40" s="22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</row>
    <row r="57" spans="1:45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</row>
    <row r="58" spans="1:45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</row>
    <row r="59" spans="1:45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</row>
    <row r="60" spans="1:45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</row>
    <row r="61" spans="1:4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</row>
    <row r="62" spans="1:4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</row>
    <row r="63" spans="1:45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topLeftCell="A6" zoomScaleNormal="100" workbookViewId="0">
      <selection activeCell="D40" sqref="D40:AA43"/>
    </sheetView>
  </sheetViews>
  <sheetFormatPr baseColWidth="10" defaultColWidth="9.140625" defaultRowHeight="12.75" x14ac:dyDescent="0.2"/>
  <cols>
    <col min="1" max="1" width="20.7109375" style="31" customWidth="1"/>
    <col min="2" max="2" width="28.140625" style="31" customWidth="1"/>
    <col min="3" max="3" width="24.85546875" style="31" customWidth="1"/>
    <col min="4" max="4" width="11.85546875" style="31" bestFit="1" customWidth="1"/>
    <col min="5" max="5" width="12.7109375" style="31" bestFit="1" customWidth="1"/>
    <col min="6" max="7" width="12.28515625" style="31" bestFit="1" customWidth="1"/>
    <col min="8" max="8" width="10.85546875" style="31" bestFit="1" customWidth="1"/>
    <col min="9" max="9" width="12.28515625" style="31" bestFit="1" customWidth="1"/>
    <col min="10" max="10" width="10.85546875" style="31" bestFit="1" customWidth="1"/>
    <col min="11" max="12" width="12.28515625" style="31" bestFit="1" customWidth="1"/>
    <col min="13" max="14" width="10.85546875" style="31" bestFit="1" customWidth="1"/>
    <col min="15" max="15" width="12.28515625" style="31" customWidth="1"/>
    <col min="16" max="16" width="10.85546875" style="31" bestFit="1" customWidth="1"/>
    <col min="17" max="19" width="12.28515625" style="31" customWidth="1"/>
    <col min="20" max="20" width="12.28515625" style="31" bestFit="1" customWidth="1"/>
    <col min="21" max="21" width="12.28515625" style="31" customWidth="1"/>
    <col min="22" max="23" width="12.28515625" style="31" bestFit="1" customWidth="1"/>
    <col min="24" max="26" width="12.28515625" style="31" customWidth="1"/>
    <col min="27" max="27" width="13.28515625" style="31" bestFit="1" customWidth="1"/>
    <col min="28" max="28" width="19.140625" style="31" bestFit="1" customWidth="1"/>
    <col min="29" max="29" width="13.28515625" style="31" customWidth="1"/>
    <col min="30" max="32" width="14.140625" style="31" bestFit="1" customWidth="1"/>
    <col min="33" max="33" width="13.28515625" style="31" customWidth="1"/>
    <col min="34" max="43" width="14.140625" style="31" bestFit="1" customWidth="1"/>
    <col min="44" max="44" width="13.28515625" style="31" bestFit="1" customWidth="1"/>
    <col min="45" max="45" width="13.7109375" style="31" bestFit="1" customWidth="1"/>
    <col min="46" max="16384" width="9.140625" style="31"/>
  </cols>
  <sheetData>
    <row r="1" spans="1:27" s="53" customFormat="1" ht="15" customHeight="1" x14ac:dyDescent="0.25">
      <c r="A1" s="27" t="s">
        <v>95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s="53" customFormat="1" ht="15" customHeight="1" x14ac:dyDescent="0.25">
      <c r="A2" s="27" t="s">
        <v>96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53" customFormat="1" ht="15" customHeight="1" x14ac:dyDescent="0.25">
      <c r="A3" s="29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s="53" customFormat="1" ht="15" customHeight="1" x14ac:dyDescent="0.25">
      <c r="A4" s="29" t="s">
        <v>1</v>
      </c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7" s="53" customFormat="1" ht="15" customHeight="1" x14ac:dyDescent="0.25">
      <c r="A5" s="29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53" customFormat="1" ht="15" customHeight="1" x14ac:dyDescent="0.25">
      <c r="A6" s="30" t="s">
        <v>12</v>
      </c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s="53" customFormat="1" ht="15" customHeight="1" x14ac:dyDescent="0.25">
      <c r="A7" s="29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27" s="53" customFormat="1" ht="15" customHeight="1" x14ac:dyDescent="0.25">
      <c r="A8" s="29" t="s">
        <v>13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27" s="53" customFormat="1" ht="15" customHeight="1" x14ac:dyDescent="0.25">
      <c r="A9" s="29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s="53" customFormat="1" ht="15" customHeight="1" x14ac:dyDescent="0.25">
      <c r="A10" s="27" t="s">
        <v>38</v>
      </c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s="53" customFormat="1" ht="15" customHeight="1" x14ac:dyDescent="0.25">
      <c r="A11" s="59" t="s">
        <v>109</v>
      </c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4" spans="1:27" hidden="1" x14ac:dyDescent="0.2">
      <c r="A14" s="21" t="s">
        <v>22</v>
      </c>
      <c r="B14" s="21" t="s">
        <v>16</v>
      </c>
    </row>
    <row r="15" spans="1:27" hidden="1" x14ac:dyDescent="0.2">
      <c r="A15" s="21" t="s">
        <v>23</v>
      </c>
      <c r="B15" s="21" t="s">
        <v>16</v>
      </c>
    </row>
    <row r="16" spans="1:27" hidden="1" x14ac:dyDescent="0.2">
      <c r="A16" s="21" t="s">
        <v>15</v>
      </c>
      <c r="B16" s="21" t="s">
        <v>16</v>
      </c>
    </row>
    <row r="17" spans="1:30" hidden="1" x14ac:dyDescent="0.2">
      <c r="A17" s="21" t="s">
        <v>17</v>
      </c>
      <c r="B17" s="21" t="s">
        <v>16</v>
      </c>
    </row>
    <row r="18" spans="1:30" hidden="1" x14ac:dyDescent="0.2">
      <c r="A18" s="21" t="s">
        <v>18</v>
      </c>
      <c r="B18" s="21" t="s">
        <v>16</v>
      </c>
    </row>
    <row r="19" spans="1:30" hidden="1" x14ac:dyDescent="0.2">
      <c r="A19" s="21" t="s">
        <v>26</v>
      </c>
      <c r="B19" s="21" t="s">
        <v>16</v>
      </c>
    </row>
    <row r="20" spans="1:30" hidden="1" x14ac:dyDescent="0.2">
      <c r="A20" s="21" t="s">
        <v>19</v>
      </c>
      <c r="B20" s="21" t="s">
        <v>16</v>
      </c>
    </row>
    <row r="21" spans="1:30" hidden="1" x14ac:dyDescent="0.2">
      <c r="A21" s="21" t="s">
        <v>20</v>
      </c>
      <c r="B21" s="21" t="s">
        <v>16</v>
      </c>
    </row>
    <row r="22" spans="1:30" hidden="1" x14ac:dyDescent="0.2">
      <c r="A22" s="21" t="s">
        <v>21</v>
      </c>
      <c r="B22" s="21" t="s">
        <v>16</v>
      </c>
    </row>
    <row r="24" spans="1:30" s="36" customFormat="1" x14ac:dyDescent="0.2">
      <c r="A24" s="32" t="s">
        <v>43</v>
      </c>
      <c r="B24" s="33"/>
      <c r="C24" s="33"/>
      <c r="D24" s="32" t="s">
        <v>24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0" customFormat="1" x14ac:dyDescent="0.2">
      <c r="A25" s="55" t="s">
        <v>25</v>
      </c>
      <c r="B25" s="55" t="s">
        <v>40</v>
      </c>
      <c r="C25" s="55" t="s">
        <v>27</v>
      </c>
      <c r="D25" s="54" t="s">
        <v>75</v>
      </c>
      <c r="E25" s="54" t="s">
        <v>76</v>
      </c>
      <c r="F25" s="54" t="s">
        <v>77</v>
      </c>
      <c r="G25" s="54" t="s">
        <v>78</v>
      </c>
      <c r="H25" s="54" t="s">
        <v>79</v>
      </c>
      <c r="I25" s="54" t="s">
        <v>80</v>
      </c>
      <c r="J25" s="54" t="s">
        <v>81</v>
      </c>
      <c r="K25" s="54" t="s">
        <v>82</v>
      </c>
      <c r="L25" s="54" t="s">
        <v>83</v>
      </c>
      <c r="M25" s="54" t="s">
        <v>86</v>
      </c>
      <c r="N25" s="54" t="s">
        <v>87</v>
      </c>
      <c r="O25" s="54" t="s">
        <v>88</v>
      </c>
      <c r="P25" s="54" t="s">
        <v>97</v>
      </c>
      <c r="Q25" s="54" t="s">
        <v>98</v>
      </c>
      <c r="R25" s="54" t="s">
        <v>99</v>
      </c>
      <c r="S25" s="54" t="s">
        <v>100</v>
      </c>
      <c r="T25" s="54" t="s">
        <v>101</v>
      </c>
      <c r="U25" s="54" t="s">
        <v>102</v>
      </c>
      <c r="V25" s="54" t="s">
        <v>103</v>
      </c>
      <c r="W25" s="54" t="s">
        <v>104</v>
      </c>
      <c r="X25" s="54" t="s">
        <v>105</v>
      </c>
      <c r="Y25" s="54" t="s">
        <v>106</v>
      </c>
      <c r="Z25" s="54" t="s">
        <v>107</v>
      </c>
      <c r="AA25" s="54" t="s">
        <v>108</v>
      </c>
      <c r="AB25" s="38" t="s">
        <v>28</v>
      </c>
      <c r="AC25" s="39"/>
      <c r="AD25" s="39"/>
    </row>
    <row r="26" spans="1:30" s="36" customFormat="1" x14ac:dyDescent="0.2">
      <c r="A26" s="32" t="s">
        <v>29</v>
      </c>
      <c r="B26" s="32" t="s">
        <v>30</v>
      </c>
      <c r="C26" s="32" t="s">
        <v>31</v>
      </c>
      <c r="D26" s="45">
        <v>72649578.549999997</v>
      </c>
      <c r="E26" s="45">
        <v>1009107057.13</v>
      </c>
      <c r="F26" s="45">
        <v>850655595.94000006</v>
      </c>
      <c r="G26" s="45">
        <v>469665828.44</v>
      </c>
      <c r="H26" s="45">
        <v>263241533.03</v>
      </c>
      <c r="I26" s="45">
        <v>3171074225.25</v>
      </c>
      <c r="J26" s="45">
        <v>269038130.56999999</v>
      </c>
      <c r="K26" s="45">
        <v>294398278.58999997</v>
      </c>
      <c r="L26" s="45">
        <v>948589218.12</v>
      </c>
      <c r="M26" s="45">
        <v>456223402.25999999</v>
      </c>
      <c r="N26" s="45">
        <v>248616827.66999999</v>
      </c>
      <c r="O26" s="45">
        <v>3508592478.6999998</v>
      </c>
      <c r="P26" s="45">
        <v>177347984.53999999</v>
      </c>
      <c r="Q26" s="45">
        <v>1278322732.99</v>
      </c>
      <c r="R26" s="45">
        <v>2497536810.96</v>
      </c>
      <c r="S26" s="45">
        <v>1102226149.25</v>
      </c>
      <c r="T26" s="45">
        <v>1414549653.74</v>
      </c>
      <c r="U26" s="45">
        <v>4091775182.7600002</v>
      </c>
      <c r="V26" s="45">
        <v>1140369356.5</v>
      </c>
      <c r="W26" s="45">
        <v>1780703344.0699999</v>
      </c>
      <c r="X26" s="45">
        <v>2945318411.9499998</v>
      </c>
      <c r="Y26" s="45">
        <v>1330863012.3399999</v>
      </c>
      <c r="Z26" s="45">
        <v>1665830831.22</v>
      </c>
      <c r="AA26" s="45">
        <v>5420402381.6800003</v>
      </c>
      <c r="AB26" s="41">
        <f t="shared" ref="AB26:AB38" si="0">SUM(D26:AA26)</f>
        <v>36407098006.250008</v>
      </c>
      <c r="AC26" s="35"/>
      <c r="AD26" s="35"/>
    </row>
    <row r="27" spans="1:30" s="36" customFormat="1" x14ac:dyDescent="0.2">
      <c r="A27" s="42"/>
      <c r="B27" s="42"/>
      <c r="C27" s="43" t="s">
        <v>32</v>
      </c>
      <c r="D27" s="36">
        <v>-302411.84999999998</v>
      </c>
      <c r="E27" s="36">
        <v>-580524.38</v>
      </c>
      <c r="F27" s="36">
        <v>677810.54</v>
      </c>
      <c r="G27" s="36">
        <v>28634502.539999999</v>
      </c>
      <c r="H27" s="36">
        <v>170044.11</v>
      </c>
      <c r="I27" s="36">
        <v>15571.03</v>
      </c>
      <c r="J27" s="36">
        <v>0</v>
      </c>
      <c r="K27" s="36">
        <v>65990.350000000006</v>
      </c>
      <c r="L27" s="36">
        <v>14985902.42</v>
      </c>
      <c r="M27" s="36">
        <v>0</v>
      </c>
      <c r="O27" s="36">
        <v>2787392.06</v>
      </c>
      <c r="P27" s="36">
        <v>11989.24</v>
      </c>
      <c r="Q27" s="36">
        <v>15571.03</v>
      </c>
      <c r="R27" s="36">
        <v>683347.5</v>
      </c>
      <c r="S27" s="36">
        <v>0</v>
      </c>
      <c r="T27" s="36">
        <v>13096154.66</v>
      </c>
      <c r="U27" s="36">
        <v>0</v>
      </c>
      <c r="V27" s="36">
        <v>1971965.63</v>
      </c>
      <c r="W27" s="36">
        <v>94667.02</v>
      </c>
      <c r="X27" s="36">
        <v>862389.57</v>
      </c>
      <c r="Y27" s="36">
        <v>0</v>
      </c>
      <c r="AA27" s="36">
        <v>4885677.7</v>
      </c>
      <c r="AB27" s="44">
        <f t="shared" si="0"/>
        <v>68076039.170000002</v>
      </c>
      <c r="AC27" s="35"/>
      <c r="AD27" s="35"/>
    </row>
    <row r="28" spans="1:30" s="36" customFormat="1" x14ac:dyDescent="0.2">
      <c r="A28" s="42"/>
      <c r="B28" s="32" t="s">
        <v>33</v>
      </c>
      <c r="C28" s="33"/>
      <c r="D28" s="45">
        <f>+D26+D27</f>
        <v>72347166.700000003</v>
      </c>
      <c r="E28" s="45">
        <f t="shared" ref="E28:AA28" si="1">+E26+E27</f>
        <v>1008526532.75</v>
      </c>
      <c r="F28" s="45">
        <f t="shared" si="1"/>
        <v>851333406.48000002</v>
      </c>
      <c r="G28" s="45">
        <f t="shared" si="1"/>
        <v>498300330.98000002</v>
      </c>
      <c r="H28" s="45">
        <f t="shared" si="1"/>
        <v>263411577.14000002</v>
      </c>
      <c r="I28" s="45">
        <f t="shared" si="1"/>
        <v>3171089796.2800002</v>
      </c>
      <c r="J28" s="45">
        <f t="shared" si="1"/>
        <v>269038130.56999999</v>
      </c>
      <c r="K28" s="45">
        <f t="shared" si="1"/>
        <v>294464268.94</v>
      </c>
      <c r="L28" s="45">
        <f t="shared" si="1"/>
        <v>963575120.53999996</v>
      </c>
      <c r="M28" s="45">
        <f t="shared" si="1"/>
        <v>456223402.25999999</v>
      </c>
      <c r="N28" s="45">
        <f t="shared" si="1"/>
        <v>248616827.66999999</v>
      </c>
      <c r="O28" s="45">
        <f t="shared" si="1"/>
        <v>3511379870.7599998</v>
      </c>
      <c r="P28" s="45">
        <f t="shared" si="1"/>
        <v>177359973.78</v>
      </c>
      <c r="Q28" s="45">
        <f t="shared" si="1"/>
        <v>1278338304.02</v>
      </c>
      <c r="R28" s="45">
        <f t="shared" si="1"/>
        <v>2498220158.46</v>
      </c>
      <c r="S28" s="45">
        <f t="shared" si="1"/>
        <v>1102226149.25</v>
      </c>
      <c r="T28" s="45">
        <f t="shared" si="1"/>
        <v>1427645808.4000001</v>
      </c>
      <c r="U28" s="45">
        <f t="shared" si="1"/>
        <v>4091775182.7600002</v>
      </c>
      <c r="V28" s="45">
        <f t="shared" si="1"/>
        <v>1142341322.1300001</v>
      </c>
      <c r="W28" s="45">
        <f t="shared" si="1"/>
        <v>1780798011.0899999</v>
      </c>
      <c r="X28" s="45">
        <f t="shared" si="1"/>
        <v>2946180801.52</v>
      </c>
      <c r="Y28" s="45">
        <f t="shared" si="1"/>
        <v>1330863012.3399999</v>
      </c>
      <c r="Z28" s="45">
        <f t="shared" si="1"/>
        <v>1665830831.22</v>
      </c>
      <c r="AA28" s="45">
        <f t="shared" si="1"/>
        <v>5425288059.3800001</v>
      </c>
      <c r="AB28" s="41">
        <f t="shared" si="0"/>
        <v>36475174045.420006</v>
      </c>
      <c r="AC28" s="35"/>
      <c r="AD28" s="35"/>
    </row>
    <row r="29" spans="1:30" s="36" customFormat="1" x14ac:dyDescent="0.2">
      <c r="A29" s="42"/>
      <c r="B29" s="32" t="s">
        <v>41</v>
      </c>
      <c r="C29" s="32" t="s">
        <v>34</v>
      </c>
      <c r="D29" s="45">
        <v>468682953.72000003</v>
      </c>
      <c r="E29" s="45">
        <v>494199690.69</v>
      </c>
      <c r="F29" s="45">
        <v>2543407877.5500002</v>
      </c>
      <c r="G29" s="45">
        <v>503727503.37</v>
      </c>
      <c r="H29" s="45">
        <v>261493872.69</v>
      </c>
      <c r="I29" s="45">
        <v>204662256.16999999</v>
      </c>
      <c r="J29" s="45">
        <v>240720413.06999999</v>
      </c>
      <c r="K29" s="45">
        <v>249075383.59</v>
      </c>
      <c r="L29" s="45">
        <v>256332457.08000001</v>
      </c>
      <c r="M29" s="45">
        <v>264139524.56999999</v>
      </c>
      <c r="N29" s="45">
        <v>603468417.75999999</v>
      </c>
      <c r="O29" s="45">
        <v>646182039.79999995</v>
      </c>
      <c r="P29" s="45">
        <v>667628215.16999996</v>
      </c>
      <c r="Q29" s="45">
        <v>1071567694.37</v>
      </c>
      <c r="R29" s="45">
        <v>827906425.40999997</v>
      </c>
      <c r="S29" s="45">
        <v>872863384.13999999</v>
      </c>
      <c r="T29" s="45">
        <v>1130627455.23</v>
      </c>
      <c r="U29" s="45">
        <v>883747451.84000003</v>
      </c>
      <c r="V29" s="45">
        <v>939303367.63</v>
      </c>
      <c r="W29" s="45">
        <v>1195389635.5899999</v>
      </c>
      <c r="X29" s="45">
        <v>3979150864.1399999</v>
      </c>
      <c r="Y29" s="45">
        <v>1371853276.76</v>
      </c>
      <c r="Z29" s="45">
        <v>1632478146.27</v>
      </c>
      <c r="AA29" s="45">
        <v>10634018638.02</v>
      </c>
      <c r="AB29" s="41">
        <f t="shared" si="0"/>
        <v>31942626944.629997</v>
      </c>
      <c r="AC29" s="35"/>
      <c r="AD29" s="35"/>
    </row>
    <row r="30" spans="1:30" s="36" customFormat="1" x14ac:dyDescent="0.2">
      <c r="A30" s="42"/>
      <c r="B30" s="32" t="s">
        <v>42</v>
      </c>
      <c r="C30" s="33"/>
      <c r="D30" s="45">
        <f>+D29</f>
        <v>468682953.72000003</v>
      </c>
      <c r="E30" s="45">
        <f t="shared" ref="E30:AA30" si="2">+E29</f>
        <v>494199690.69</v>
      </c>
      <c r="F30" s="45">
        <f t="shared" si="2"/>
        <v>2543407877.5500002</v>
      </c>
      <c r="G30" s="45">
        <f t="shared" si="2"/>
        <v>503727503.37</v>
      </c>
      <c r="H30" s="45">
        <f t="shared" si="2"/>
        <v>261493872.69</v>
      </c>
      <c r="I30" s="45">
        <f t="shared" si="2"/>
        <v>204662256.16999999</v>
      </c>
      <c r="J30" s="45">
        <f t="shared" si="2"/>
        <v>240720413.06999999</v>
      </c>
      <c r="K30" s="45">
        <f t="shared" si="2"/>
        <v>249075383.59</v>
      </c>
      <c r="L30" s="45">
        <f t="shared" si="2"/>
        <v>256332457.08000001</v>
      </c>
      <c r="M30" s="45">
        <f t="shared" si="2"/>
        <v>264139524.56999999</v>
      </c>
      <c r="N30" s="45">
        <f t="shared" si="2"/>
        <v>603468417.75999999</v>
      </c>
      <c r="O30" s="45">
        <f t="shared" si="2"/>
        <v>646182039.79999995</v>
      </c>
      <c r="P30" s="45">
        <f t="shared" si="2"/>
        <v>667628215.16999996</v>
      </c>
      <c r="Q30" s="45">
        <f t="shared" si="2"/>
        <v>1071567694.37</v>
      </c>
      <c r="R30" s="45">
        <f t="shared" si="2"/>
        <v>827906425.40999997</v>
      </c>
      <c r="S30" s="45">
        <f t="shared" si="2"/>
        <v>872863384.13999999</v>
      </c>
      <c r="T30" s="45">
        <f t="shared" si="2"/>
        <v>1130627455.23</v>
      </c>
      <c r="U30" s="45">
        <f t="shared" si="2"/>
        <v>883747451.84000003</v>
      </c>
      <c r="V30" s="45">
        <f t="shared" si="2"/>
        <v>939303367.63</v>
      </c>
      <c r="W30" s="45">
        <f t="shared" si="2"/>
        <v>1195389635.5899999</v>
      </c>
      <c r="X30" s="45">
        <f t="shared" si="2"/>
        <v>3979150864.1399999</v>
      </c>
      <c r="Y30" s="45">
        <f t="shared" si="2"/>
        <v>1371853276.76</v>
      </c>
      <c r="Z30" s="45">
        <f t="shared" si="2"/>
        <v>1632478146.27</v>
      </c>
      <c r="AA30" s="45">
        <f t="shared" si="2"/>
        <v>10634018638.02</v>
      </c>
      <c r="AB30" s="41">
        <f t="shared" si="0"/>
        <v>31942626944.629997</v>
      </c>
      <c r="AC30" s="35"/>
      <c r="AD30" s="35"/>
    </row>
    <row r="31" spans="1:30" s="40" customFormat="1" x14ac:dyDescent="0.2">
      <c r="A31" s="37" t="s">
        <v>35</v>
      </c>
      <c r="B31" s="46"/>
      <c r="C31" s="46"/>
      <c r="D31" s="47">
        <f>+D28+D30</f>
        <v>541030120.42000008</v>
      </c>
      <c r="E31" s="47">
        <f t="shared" ref="E31:AA31" si="3">+E28+E30</f>
        <v>1502726223.4400001</v>
      </c>
      <c r="F31" s="47">
        <f t="shared" si="3"/>
        <v>3394741284.0300002</v>
      </c>
      <c r="G31" s="47">
        <f t="shared" si="3"/>
        <v>1002027834.35</v>
      </c>
      <c r="H31" s="47">
        <f t="shared" si="3"/>
        <v>524905449.83000004</v>
      </c>
      <c r="I31" s="47">
        <f t="shared" si="3"/>
        <v>3375752052.4500003</v>
      </c>
      <c r="J31" s="47">
        <f t="shared" si="3"/>
        <v>509758543.63999999</v>
      </c>
      <c r="K31" s="47">
        <f t="shared" si="3"/>
        <v>543539652.52999997</v>
      </c>
      <c r="L31" s="47">
        <f t="shared" si="3"/>
        <v>1219907577.6199999</v>
      </c>
      <c r="M31" s="47">
        <f t="shared" si="3"/>
        <v>720362926.82999992</v>
      </c>
      <c r="N31" s="47">
        <f t="shared" si="3"/>
        <v>852085245.42999995</v>
      </c>
      <c r="O31" s="47">
        <f t="shared" si="3"/>
        <v>4157561910.5599995</v>
      </c>
      <c r="P31" s="47">
        <f t="shared" si="3"/>
        <v>844988188.94999993</v>
      </c>
      <c r="Q31" s="47">
        <f t="shared" si="3"/>
        <v>2349905998.3899999</v>
      </c>
      <c r="R31" s="47">
        <f t="shared" si="3"/>
        <v>3326126583.8699999</v>
      </c>
      <c r="S31" s="47">
        <f t="shared" si="3"/>
        <v>1975089533.3899999</v>
      </c>
      <c r="T31" s="47">
        <f t="shared" si="3"/>
        <v>2558273263.6300001</v>
      </c>
      <c r="U31" s="47">
        <f t="shared" si="3"/>
        <v>4975522634.6000004</v>
      </c>
      <c r="V31" s="47">
        <f t="shared" si="3"/>
        <v>2081644689.7600002</v>
      </c>
      <c r="W31" s="47">
        <f t="shared" si="3"/>
        <v>2976187646.6799998</v>
      </c>
      <c r="X31" s="47">
        <f t="shared" si="3"/>
        <v>6925331665.6599998</v>
      </c>
      <c r="Y31" s="47">
        <f t="shared" si="3"/>
        <v>2702716289.0999999</v>
      </c>
      <c r="Z31" s="47">
        <f t="shared" si="3"/>
        <v>3298308977.4899998</v>
      </c>
      <c r="AA31" s="47">
        <f t="shared" si="3"/>
        <v>16059306697.400002</v>
      </c>
      <c r="AB31" s="38">
        <f t="shared" si="0"/>
        <v>68417800990.049995</v>
      </c>
      <c r="AC31" s="39"/>
      <c r="AD31" s="39"/>
    </row>
    <row r="32" spans="1:30" s="36" customFormat="1" x14ac:dyDescent="0.2">
      <c r="A32" s="32" t="s">
        <v>36</v>
      </c>
      <c r="B32" s="32" t="s">
        <v>30</v>
      </c>
      <c r="C32" s="32" t="s">
        <v>31</v>
      </c>
      <c r="D32" s="45">
        <v>36576755.229999997</v>
      </c>
      <c r="E32" s="45">
        <v>57670919.82</v>
      </c>
      <c r="F32" s="45">
        <v>5492590.8600000003</v>
      </c>
      <c r="G32" s="45">
        <v>1115624.2</v>
      </c>
      <c r="H32" s="45">
        <v>54809095.789999999</v>
      </c>
      <c r="I32" s="45">
        <v>74278305.340000004</v>
      </c>
      <c r="J32" s="45"/>
      <c r="K32" s="45">
        <v>60101774.07</v>
      </c>
      <c r="L32" s="45">
        <v>63284422.710000001</v>
      </c>
      <c r="M32" s="45">
        <v>0</v>
      </c>
      <c r="N32" s="45"/>
      <c r="O32" s="45">
        <v>36117052.590000004</v>
      </c>
      <c r="P32" s="45">
        <v>104658859.40000001</v>
      </c>
      <c r="Q32" s="45">
        <v>2275084.89</v>
      </c>
      <c r="R32" s="45">
        <v>9554157.9100000001</v>
      </c>
      <c r="S32" s="45">
        <v>71697021.769999996</v>
      </c>
      <c r="T32" s="45">
        <v>53792481.109999999</v>
      </c>
      <c r="U32" s="45">
        <v>81948955.859999999</v>
      </c>
      <c r="V32" s="45"/>
      <c r="W32" s="45">
        <v>34318405.200000003</v>
      </c>
      <c r="X32" s="45">
        <v>236940949.88999999</v>
      </c>
      <c r="Y32" s="45">
        <v>0</v>
      </c>
      <c r="Z32" s="45">
        <v>3842368.13</v>
      </c>
      <c r="AA32" s="45">
        <v>280912119.47000003</v>
      </c>
      <c r="AB32" s="41">
        <f t="shared" si="0"/>
        <v>1269386944.2400002</v>
      </c>
      <c r="AC32" s="35"/>
      <c r="AD32" s="35"/>
    </row>
    <row r="33" spans="1:45" s="36" customFormat="1" x14ac:dyDescent="0.2">
      <c r="A33" s="42"/>
      <c r="B33" s="42"/>
      <c r="C33" s="43" t="s">
        <v>32</v>
      </c>
      <c r="E33" s="36">
        <v>1608137.42</v>
      </c>
      <c r="H33" s="36">
        <v>11664978.640000001</v>
      </c>
      <c r="I33" s="36">
        <v>3155629.01</v>
      </c>
      <c r="K33" s="36">
        <v>1719786.91</v>
      </c>
      <c r="L33" s="36">
        <v>12291757.17</v>
      </c>
      <c r="M33" s="36">
        <v>0</v>
      </c>
      <c r="O33" s="36">
        <v>2919380.15</v>
      </c>
      <c r="P33" s="36">
        <v>1952757.02</v>
      </c>
      <c r="R33" s="36">
        <v>13604991.949999999</v>
      </c>
      <c r="T33" s="36">
        <v>2512787.0699999998</v>
      </c>
      <c r="W33" s="36">
        <v>2462880.67</v>
      </c>
      <c r="X33" s="36">
        <v>18092201.109999999</v>
      </c>
      <c r="Y33" s="36">
        <v>0</v>
      </c>
      <c r="Z33" s="36">
        <v>7220185.1500000004</v>
      </c>
      <c r="AA33" s="36">
        <v>1191314.83</v>
      </c>
      <c r="AB33" s="44">
        <f t="shared" si="0"/>
        <v>80396787.100000009</v>
      </c>
      <c r="AC33" s="35"/>
      <c r="AD33" s="35"/>
    </row>
    <row r="34" spans="1:45" s="36" customFormat="1" x14ac:dyDescent="0.2">
      <c r="A34" s="42"/>
      <c r="B34" s="32" t="s">
        <v>33</v>
      </c>
      <c r="C34" s="33"/>
      <c r="D34" s="45">
        <f>+D32+D33</f>
        <v>36576755.229999997</v>
      </c>
      <c r="E34" s="45">
        <f t="shared" ref="E34:AA34" si="4">+E32+E33</f>
        <v>59279057.240000002</v>
      </c>
      <c r="F34" s="45">
        <f t="shared" si="4"/>
        <v>5492590.8600000003</v>
      </c>
      <c r="G34" s="45">
        <f t="shared" si="4"/>
        <v>1115624.2</v>
      </c>
      <c r="H34" s="45">
        <f t="shared" si="4"/>
        <v>66474074.43</v>
      </c>
      <c r="I34" s="45">
        <f t="shared" si="4"/>
        <v>77433934.350000009</v>
      </c>
      <c r="J34" s="45">
        <f t="shared" si="4"/>
        <v>0</v>
      </c>
      <c r="K34" s="45">
        <f t="shared" si="4"/>
        <v>61821560.979999997</v>
      </c>
      <c r="L34" s="45">
        <f t="shared" si="4"/>
        <v>75576179.879999995</v>
      </c>
      <c r="M34" s="45">
        <f t="shared" si="4"/>
        <v>0</v>
      </c>
      <c r="N34" s="45">
        <f t="shared" si="4"/>
        <v>0</v>
      </c>
      <c r="O34" s="45">
        <f t="shared" si="4"/>
        <v>39036432.740000002</v>
      </c>
      <c r="P34" s="45">
        <f t="shared" si="4"/>
        <v>106611616.42</v>
      </c>
      <c r="Q34" s="45">
        <f t="shared" si="4"/>
        <v>2275084.89</v>
      </c>
      <c r="R34" s="45">
        <f t="shared" si="4"/>
        <v>23159149.859999999</v>
      </c>
      <c r="S34" s="45">
        <f t="shared" si="4"/>
        <v>71697021.769999996</v>
      </c>
      <c r="T34" s="45">
        <f t="shared" si="4"/>
        <v>56305268.18</v>
      </c>
      <c r="U34" s="45">
        <f t="shared" si="4"/>
        <v>81948955.859999999</v>
      </c>
      <c r="V34" s="45">
        <f t="shared" si="4"/>
        <v>0</v>
      </c>
      <c r="W34" s="45">
        <f t="shared" si="4"/>
        <v>36781285.870000005</v>
      </c>
      <c r="X34" s="45">
        <f t="shared" si="4"/>
        <v>255033151</v>
      </c>
      <c r="Y34" s="45">
        <f t="shared" si="4"/>
        <v>0</v>
      </c>
      <c r="Z34" s="45">
        <f t="shared" si="4"/>
        <v>11062553.280000001</v>
      </c>
      <c r="AA34" s="45">
        <f t="shared" si="4"/>
        <v>282103434.30000001</v>
      </c>
      <c r="AB34" s="41">
        <f t="shared" si="0"/>
        <v>1349783731.3399999</v>
      </c>
      <c r="AC34" s="35"/>
      <c r="AD34" s="35"/>
    </row>
    <row r="35" spans="1:45" s="36" customFormat="1" x14ac:dyDescent="0.2">
      <c r="A35" s="42"/>
      <c r="B35" s="32" t="s">
        <v>41</v>
      </c>
      <c r="C35" s="32" t="s">
        <v>34</v>
      </c>
      <c r="D35" s="45">
        <v>81768433.810000002</v>
      </c>
      <c r="E35" s="45">
        <v>145772506.66</v>
      </c>
      <c r="F35" s="45">
        <v>18556659.859999999</v>
      </c>
      <c r="G35" s="45">
        <v>156645971.71000001</v>
      </c>
      <c r="H35" s="45">
        <v>0</v>
      </c>
      <c r="I35" s="45">
        <v>428466292.35000002</v>
      </c>
      <c r="J35" s="45"/>
      <c r="K35" s="45">
        <v>155664895.28</v>
      </c>
      <c r="L35" s="45">
        <v>165159393.53999999</v>
      </c>
      <c r="M35" s="45">
        <v>0</v>
      </c>
      <c r="N35" s="45"/>
      <c r="O35" s="45">
        <v>375411892.66000003</v>
      </c>
      <c r="P35" s="45">
        <v>262662627.91</v>
      </c>
      <c r="Q35" s="45">
        <v>13851549.1</v>
      </c>
      <c r="R35" s="45">
        <v>23762921.399999999</v>
      </c>
      <c r="S35" s="45">
        <v>177137174.05000001</v>
      </c>
      <c r="T35" s="45">
        <v>156211773.38999999</v>
      </c>
      <c r="U35" s="45">
        <v>467962074.61000001</v>
      </c>
      <c r="V35" s="45"/>
      <c r="W35" s="45">
        <v>277218765.13</v>
      </c>
      <c r="X35" s="45">
        <v>279435797.25</v>
      </c>
      <c r="Y35" s="45">
        <v>0</v>
      </c>
      <c r="Z35" s="45"/>
      <c r="AA35" s="45">
        <v>724541749.94000006</v>
      </c>
      <c r="AB35" s="41">
        <f t="shared" si="0"/>
        <v>3910230478.6500006</v>
      </c>
      <c r="AC35" s="35"/>
      <c r="AD35" s="35"/>
    </row>
    <row r="36" spans="1:45" s="36" customFormat="1" x14ac:dyDescent="0.2">
      <c r="A36" s="42"/>
      <c r="B36" s="32" t="s">
        <v>42</v>
      </c>
      <c r="C36" s="33"/>
      <c r="D36" s="45">
        <f>+D35</f>
        <v>81768433.810000002</v>
      </c>
      <c r="E36" s="45">
        <f t="shared" ref="E36:AA36" si="5">+E35</f>
        <v>145772506.66</v>
      </c>
      <c r="F36" s="45">
        <f t="shared" si="5"/>
        <v>18556659.859999999</v>
      </c>
      <c r="G36" s="45">
        <f t="shared" si="5"/>
        <v>156645971.71000001</v>
      </c>
      <c r="H36" s="45">
        <f t="shared" si="5"/>
        <v>0</v>
      </c>
      <c r="I36" s="45">
        <f t="shared" si="5"/>
        <v>428466292.35000002</v>
      </c>
      <c r="J36" s="45">
        <f t="shared" si="5"/>
        <v>0</v>
      </c>
      <c r="K36" s="45">
        <f t="shared" si="5"/>
        <v>155664895.28</v>
      </c>
      <c r="L36" s="45">
        <f t="shared" si="5"/>
        <v>165159393.53999999</v>
      </c>
      <c r="M36" s="45">
        <f t="shared" si="5"/>
        <v>0</v>
      </c>
      <c r="N36" s="45">
        <f t="shared" si="5"/>
        <v>0</v>
      </c>
      <c r="O36" s="45">
        <f t="shared" si="5"/>
        <v>375411892.66000003</v>
      </c>
      <c r="P36" s="45">
        <f t="shared" si="5"/>
        <v>262662627.91</v>
      </c>
      <c r="Q36" s="45">
        <f t="shared" si="5"/>
        <v>13851549.1</v>
      </c>
      <c r="R36" s="45">
        <f t="shared" si="5"/>
        <v>23762921.399999999</v>
      </c>
      <c r="S36" s="45">
        <f t="shared" si="5"/>
        <v>177137174.05000001</v>
      </c>
      <c r="T36" s="45">
        <f t="shared" si="5"/>
        <v>156211773.38999999</v>
      </c>
      <c r="U36" s="45">
        <f t="shared" si="5"/>
        <v>467962074.61000001</v>
      </c>
      <c r="V36" s="45">
        <f t="shared" si="5"/>
        <v>0</v>
      </c>
      <c r="W36" s="45">
        <f t="shared" si="5"/>
        <v>277218765.13</v>
      </c>
      <c r="X36" s="45">
        <f t="shared" si="5"/>
        <v>279435797.25</v>
      </c>
      <c r="Y36" s="45">
        <f t="shared" si="5"/>
        <v>0</v>
      </c>
      <c r="Z36" s="45">
        <f t="shared" si="5"/>
        <v>0</v>
      </c>
      <c r="AA36" s="45">
        <f t="shared" si="5"/>
        <v>724541749.94000006</v>
      </c>
      <c r="AB36" s="41">
        <f t="shared" si="0"/>
        <v>3910230478.6500006</v>
      </c>
      <c r="AC36" s="35"/>
      <c r="AD36" s="35"/>
    </row>
    <row r="37" spans="1:45" s="40" customFormat="1" x14ac:dyDescent="0.2">
      <c r="A37" s="37" t="s">
        <v>37</v>
      </c>
      <c r="B37" s="46"/>
      <c r="C37" s="46"/>
      <c r="D37" s="47">
        <f>+D34+D36</f>
        <v>118345189.03999999</v>
      </c>
      <c r="E37" s="47">
        <f t="shared" ref="E37:AA37" si="6">+E34+E36</f>
        <v>205051563.90000001</v>
      </c>
      <c r="F37" s="47">
        <f t="shared" si="6"/>
        <v>24049250.719999999</v>
      </c>
      <c r="G37" s="47">
        <f t="shared" si="6"/>
        <v>157761595.91</v>
      </c>
      <c r="H37" s="47">
        <f t="shared" si="6"/>
        <v>66474074.43</v>
      </c>
      <c r="I37" s="47">
        <f t="shared" si="6"/>
        <v>505900226.70000005</v>
      </c>
      <c r="J37" s="47">
        <f t="shared" si="6"/>
        <v>0</v>
      </c>
      <c r="K37" s="47">
        <f t="shared" si="6"/>
        <v>217486456.25999999</v>
      </c>
      <c r="L37" s="47">
        <f t="shared" si="6"/>
        <v>240735573.41999999</v>
      </c>
      <c r="M37" s="47">
        <f t="shared" si="6"/>
        <v>0</v>
      </c>
      <c r="N37" s="47">
        <f t="shared" si="6"/>
        <v>0</v>
      </c>
      <c r="O37" s="47">
        <f t="shared" si="6"/>
        <v>414448325.40000004</v>
      </c>
      <c r="P37" s="47">
        <f t="shared" si="6"/>
        <v>369274244.32999998</v>
      </c>
      <c r="Q37" s="47">
        <f t="shared" si="6"/>
        <v>16126633.99</v>
      </c>
      <c r="R37" s="47">
        <f t="shared" si="6"/>
        <v>46922071.259999998</v>
      </c>
      <c r="S37" s="47">
        <f t="shared" si="6"/>
        <v>248834195.81999999</v>
      </c>
      <c r="T37" s="47">
        <f t="shared" si="6"/>
        <v>212517041.56999999</v>
      </c>
      <c r="U37" s="47">
        <f t="shared" si="6"/>
        <v>549911030.47000003</v>
      </c>
      <c r="V37" s="47">
        <f t="shared" si="6"/>
        <v>0</v>
      </c>
      <c r="W37" s="47">
        <f t="shared" si="6"/>
        <v>314000051</v>
      </c>
      <c r="X37" s="47">
        <f t="shared" si="6"/>
        <v>534468948.25</v>
      </c>
      <c r="Y37" s="47">
        <f t="shared" si="6"/>
        <v>0</v>
      </c>
      <c r="Z37" s="47">
        <f t="shared" si="6"/>
        <v>11062553.280000001</v>
      </c>
      <c r="AA37" s="47">
        <f t="shared" si="6"/>
        <v>1006645184.24</v>
      </c>
      <c r="AB37" s="38">
        <f t="shared" si="0"/>
        <v>5260014209.9900007</v>
      </c>
      <c r="AC37" s="39"/>
      <c r="AD37" s="39"/>
    </row>
    <row r="38" spans="1:45" s="40" customFormat="1" x14ac:dyDescent="0.2">
      <c r="A38" s="48" t="s">
        <v>28</v>
      </c>
      <c r="B38" s="49"/>
      <c r="C38" s="49"/>
      <c r="D38" s="50">
        <f t="shared" ref="D38" si="7">+D31+D37</f>
        <v>659375309.46000004</v>
      </c>
      <c r="E38" s="50">
        <f t="shared" ref="E38:AA38" si="8">+E31+E37</f>
        <v>1707777787.3400002</v>
      </c>
      <c r="F38" s="50">
        <f t="shared" si="8"/>
        <v>3418790534.75</v>
      </c>
      <c r="G38" s="50">
        <f t="shared" si="8"/>
        <v>1159789430.26</v>
      </c>
      <c r="H38" s="50">
        <f t="shared" si="8"/>
        <v>591379524.25999999</v>
      </c>
      <c r="I38" s="50">
        <f t="shared" si="8"/>
        <v>3881652279.1500006</v>
      </c>
      <c r="J38" s="50">
        <f t="shared" si="8"/>
        <v>509758543.63999999</v>
      </c>
      <c r="K38" s="50">
        <f t="shared" si="8"/>
        <v>761026108.78999996</v>
      </c>
      <c r="L38" s="50">
        <f t="shared" si="8"/>
        <v>1460643151.04</v>
      </c>
      <c r="M38" s="50">
        <f t="shared" si="8"/>
        <v>720362926.82999992</v>
      </c>
      <c r="N38" s="50">
        <f t="shared" si="8"/>
        <v>852085245.42999995</v>
      </c>
      <c r="O38" s="50">
        <f t="shared" si="8"/>
        <v>4572010235.9599991</v>
      </c>
      <c r="P38" s="50">
        <f t="shared" si="8"/>
        <v>1214262433.28</v>
      </c>
      <c r="Q38" s="50">
        <f t="shared" si="8"/>
        <v>2366032632.3799996</v>
      </c>
      <c r="R38" s="50">
        <f t="shared" si="8"/>
        <v>3373048655.1300001</v>
      </c>
      <c r="S38" s="50">
        <f t="shared" si="8"/>
        <v>2223923729.21</v>
      </c>
      <c r="T38" s="50">
        <f t="shared" si="8"/>
        <v>2770790305.2000003</v>
      </c>
      <c r="U38" s="50">
        <f t="shared" si="8"/>
        <v>5525433665.0700006</v>
      </c>
      <c r="V38" s="50">
        <f t="shared" si="8"/>
        <v>2081644689.7600002</v>
      </c>
      <c r="W38" s="50">
        <f t="shared" si="8"/>
        <v>3290187697.6799998</v>
      </c>
      <c r="X38" s="50">
        <f t="shared" si="8"/>
        <v>7459800613.9099998</v>
      </c>
      <c r="Y38" s="50">
        <f t="shared" si="8"/>
        <v>2702716289.0999999</v>
      </c>
      <c r="Z38" s="50">
        <f t="shared" si="8"/>
        <v>3309371530.77</v>
      </c>
      <c r="AA38" s="50">
        <f t="shared" si="8"/>
        <v>17065951881.640001</v>
      </c>
      <c r="AB38" s="51">
        <f t="shared" si="0"/>
        <v>73677815200.040009</v>
      </c>
      <c r="AC38" s="39"/>
      <c r="AD38" s="39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</row>
    <row r="57" spans="1:45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</row>
    <row r="58" spans="1:45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</row>
    <row r="59" spans="1:45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</row>
    <row r="60" spans="1:45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</row>
    <row r="61" spans="1:4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</row>
    <row r="62" spans="1:4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</row>
    <row r="63" spans="1:45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Flujo-Cuatro-Años</vt:lpstr>
      <vt:lpstr>Devengado</vt:lpstr>
      <vt:lpstr>Pagado</vt:lpstr>
      <vt:lpstr>Devengado!Área_de_impresión</vt:lpstr>
      <vt:lpstr>Pagado!Área_de_impresión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Roxana Lopez</cp:lastModifiedBy>
  <cp:lastPrinted>2023-05-09T14:57:42Z</cp:lastPrinted>
  <dcterms:created xsi:type="dcterms:W3CDTF">2008-02-21T12:54:27Z</dcterms:created>
  <dcterms:modified xsi:type="dcterms:W3CDTF">2023-05-30T12:45:42Z</dcterms:modified>
</cp:coreProperties>
</file>