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2\2° TRIM 2022\"/>
    </mc:Choice>
  </mc:AlternateContent>
  <bookViews>
    <workbookView xWindow="360" yWindow="360" windowWidth="12120" windowHeight="8910" activeTab="3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E38" i="4" l="1"/>
  <c r="E36" i="4"/>
  <c r="E35" i="4"/>
  <c r="D33" i="4"/>
  <c r="E33" i="4"/>
  <c r="E24" i="5"/>
  <c r="E23" i="5"/>
  <c r="I33" i="4"/>
  <c r="F28" i="1"/>
  <c r="F41" i="1"/>
  <c r="F40" i="1"/>
  <c r="F39" i="1"/>
  <c r="I38" i="4"/>
  <c r="I42" i="4" l="1"/>
  <c r="M53" i="4"/>
  <c r="M52" i="4"/>
  <c r="D38" i="4" l="1"/>
  <c r="D36" i="4"/>
  <c r="D35" i="4"/>
  <c r="H38" i="4"/>
  <c r="D23" i="5"/>
  <c r="D24" i="5"/>
  <c r="H33" i="4"/>
  <c r="E41" i="1"/>
  <c r="E40" i="1"/>
  <c r="E39" i="1"/>
  <c r="E28" i="1"/>
  <c r="I40" i="4" l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1" i="4" l="1"/>
  <c r="M50" i="4"/>
  <c r="J40" i="4" l="1"/>
</calcChain>
</file>

<file path=xl/sharedStrings.xml><?xml version="1.0" encoding="utf-8"?>
<sst xmlns="http://schemas.openxmlformats.org/spreadsheetml/2006/main" count="463" uniqueCount="198">
  <si>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</si>
  <si>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</si>
  <si>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</si>
  <si>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</si>
  <si>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</si>
  <si>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</si>
  <si>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</si>
  <si>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</si>
  <si>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</si>
  <si>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</si>
  <si>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</si>
  <si>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</si>
  <si>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</si>
  <si>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</si>
  <si>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</si>
  <si>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</si>
  <si>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</si>
  <si>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</si>
  <si>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</si>
  <si>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</si>
  <si>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</si>
  <si>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</si>
  <si>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</si>
  <si>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</si>
  <si>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</si>
  <si>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</si>
  <si>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</si>
  <si>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</si>
  <si>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</si>
  <si>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</si>
  <si>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</si>
  <si>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</si>
  <si>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</si>
  <si>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</si>
  <si>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</si>
  <si>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</si>
  <si>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</si>
  <si>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</si>
  <si>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</si>
  <si>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</si>
  <si>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</si>
  <si>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</si>
  <si>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</si>
  <si>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</si>
  <si>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</si>
  <si>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</si>
  <si>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</si>
  <si>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</si>
  <si>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</si>
  <si>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</si>
  <si>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</si>
  <si>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</si>
  <si>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</si>
  <si>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</si>
  <si>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</si>
  <si>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</si>
  <si>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</si>
  <si>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</si>
  <si>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</si>
  <si>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</si>
  <si>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</si>
  <si>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</si>
  <si>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</si>
  <si>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</si>
  <si>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</si>
  <si>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</si>
  <si>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</si>
  <si>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</si>
  <si>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</si>
  <si>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</si>
  <si>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</si>
  <si>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</si>
  <si>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</si>
  <si>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</si>
  <si>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</si>
  <si>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</si>
  <si>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</si>
  <si>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</si>
  <si>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</si>
  <si>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</si>
  <si>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</si>
  <si>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</si>
  <si>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</si>
  <si>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</si>
  <si>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</si>
  <si>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</si>
  <si>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</si>
  <si>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</si>
  <si>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</si>
  <si>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</si>
  <si>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</si>
  <si>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</si>
  <si>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</si>
  <si>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</si>
  <si>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</si>
  <si>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</si>
  <si>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</si>
  <si>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</si>
  <si>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</si>
  <si>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</si>
  <si>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</si>
  <si>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</si>
  <si>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</si>
  <si>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</si>
  <si>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</si>
  <si>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</si>
  <si>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</si>
  <si>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</si>
  <si>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</si>
  <si>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</si>
  <si>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</si>
  <si>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</si>
  <si>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</si>
  <si>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</si>
  <si>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</si>
  <si>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</si>
  <si>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</si>
  <si>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</si>
  <si>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</si>
  <si>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</si>
  <si>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</si>
  <si>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</si>
  <si>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</si>
  <si>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</si>
  <si>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</si>
  <si>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</si>
  <si>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</si>
  <si>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</si>
  <si>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</si>
  <si>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</si>
  <si>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</si>
  <si>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</si>
  <si>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</si>
  <si>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</si>
  <si>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</si>
  <si>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</si>
  <si>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</si>
  <si>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</si>
  <si>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</si>
  <si>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</si>
  <si>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</si>
  <si>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</si>
  <si>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</si>
  <si>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</si>
  <si>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</si>
  <si>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</si>
  <si>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</si>
  <si>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</si>
  <si>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</si>
  <si>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</si>
  <si>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</si>
  <si>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</si>
  <si>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</si>
  <si>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</si>
  <si>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</si>
  <si>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</si>
  <si>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</si>
  <si>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</si>
  <si>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</si>
  <si>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</si>
  <si>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</si>
  <si>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</si>
  <si>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</si>
  <si>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</si>
  <si>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</si>
  <si>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</si>
  <si>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</si>
  <si>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</si>
  <si>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</si>
  <si>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</si>
  <si>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</si>
  <si>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</si>
  <si>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</si>
  <si>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</si>
  <si>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</si>
  <si>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</si>
  <si>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</si>
  <si>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</si>
  <si>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</si>
  <si>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</si>
  <si>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</si>
  <si>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</si>
  <si>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</si>
  <si>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</si>
  <si>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</si>
  <si>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</si>
  <si>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</si>
  <si>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</si>
  <si>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</si>
  <si>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</si>
  <si>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</si>
  <si>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</si>
  <si>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</si>
  <si>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</si>
  <si>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</si>
  <si>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</si>
  <si>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PRESUPUESTO 2022</t>
  </si>
  <si>
    <t>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</si>
</sst>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13" xfId="0" applyNumberFormat="1" applyFont="1" applyBorder="1"/>
    <xf numFmtId="3" fontId="4" fillId="0" borderId="29" xfId="0" applyNumberFormat="1" applyFont="1" applyFill="1" applyBorder="1"/>
    <xf numFmtId="3" fontId="4" fillId="6" borderId="16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0" fontId="1" fillId="0" borderId="0" xfId="0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31" zoomScale="90" zoomScaleNormal="90" workbookViewId="0">
      <selection activeCell="B1" sqref="B1:H55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196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44" t="s">
        <v>2</v>
      </c>
      <c r="C7" s="346" t="s">
        <v>3</v>
      </c>
      <c r="D7" s="346" t="s">
        <v>99</v>
      </c>
      <c r="E7" s="352" t="s">
        <v>160</v>
      </c>
      <c r="F7" s="353"/>
      <c r="G7" s="353"/>
      <c r="H7" s="354"/>
    </row>
    <row r="8" spans="1:23" ht="12.75" customHeight="1" x14ac:dyDescent="0.2">
      <c r="B8" s="345"/>
      <c r="C8" s="347"/>
      <c r="D8" s="347"/>
      <c r="E8" s="349">
        <v>2022</v>
      </c>
      <c r="F8" s="350"/>
      <c r="G8" s="350"/>
      <c r="H8" s="351"/>
    </row>
    <row r="9" spans="1:23" ht="13.9" customHeight="1" x14ac:dyDescent="0.2">
      <c r="B9" s="345"/>
      <c r="C9" s="347"/>
      <c r="D9" s="347"/>
      <c r="E9" s="355" t="s">
        <v>139</v>
      </c>
      <c r="F9" s="355" t="s">
        <v>152</v>
      </c>
      <c r="G9" s="355" t="s">
        <v>154</v>
      </c>
      <c r="H9" s="348" t="s">
        <v>159</v>
      </c>
    </row>
    <row r="10" spans="1:23" ht="12.75" customHeight="1" x14ac:dyDescent="0.2">
      <c r="B10" s="345"/>
      <c r="C10" s="347"/>
      <c r="D10" s="347"/>
      <c r="E10" s="355"/>
      <c r="F10" s="355"/>
      <c r="G10" s="355"/>
      <c r="H10" s="348"/>
    </row>
    <row r="11" spans="1:23" ht="13.5" customHeight="1" x14ac:dyDescent="0.2">
      <c r="B11" s="345"/>
      <c r="C11" s="347"/>
      <c r="D11" s="347"/>
      <c r="E11" s="355"/>
      <c r="F11" s="355"/>
      <c r="G11" s="355"/>
      <c r="H11" s="348"/>
    </row>
    <row r="12" spans="1:23" ht="20.25" customHeight="1" x14ac:dyDescent="0.2">
      <c r="B12" s="341" t="s">
        <v>5</v>
      </c>
      <c r="C12" s="342"/>
      <c r="D12" s="342"/>
      <c r="E12" s="342"/>
      <c r="F12" s="342"/>
      <c r="G12" s="342"/>
      <c r="H12" s="343"/>
    </row>
    <row r="13" spans="1:23" ht="13.5" thickBot="1" x14ac:dyDescent="0.25">
      <c r="B13" s="338" t="s">
        <v>6</v>
      </c>
      <c r="C13" s="339"/>
      <c r="D13" s="339"/>
      <c r="E13" s="339"/>
      <c r="F13" s="339"/>
      <c r="G13" s="339"/>
      <c r="H13" s="340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6</v>
      </c>
      <c r="F15" s="130">
        <v>9</v>
      </c>
      <c r="G15" s="130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130">
        <v>0</v>
      </c>
      <c r="G16" s="130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6</v>
      </c>
      <c r="F17" s="130">
        <v>3</v>
      </c>
      <c r="G17" s="130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10</v>
      </c>
      <c r="F18" s="316">
        <v>4</v>
      </c>
      <c r="G18" s="316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130">
        <v>0</v>
      </c>
      <c r="G19" s="130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130">
        <v>0</v>
      </c>
      <c r="G20" s="130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130">
        <v>0</v>
      </c>
      <c r="G21" s="130"/>
      <c r="H21" s="126"/>
    </row>
    <row r="22" spans="1:9" ht="13.5" thickBot="1" x14ac:dyDescent="0.25">
      <c r="A22">
        <v>8</v>
      </c>
      <c r="B22" s="274" t="s">
        <v>189</v>
      </c>
      <c r="C22" s="18" t="s">
        <v>8</v>
      </c>
      <c r="D22" s="39" t="s">
        <v>9</v>
      </c>
      <c r="E22" s="276">
        <v>0</v>
      </c>
      <c r="F22" s="321">
        <v>0</v>
      </c>
      <c r="G22" s="210"/>
      <c r="H22" s="290"/>
    </row>
    <row r="23" spans="1:9" x14ac:dyDescent="0.2">
      <c r="B23" s="157" t="s">
        <v>134</v>
      </c>
      <c r="C23" s="158"/>
      <c r="D23" s="158"/>
      <c r="E23" s="252"/>
      <c r="F23" s="158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109</v>
      </c>
      <c r="F24" s="130">
        <v>7</v>
      </c>
      <c r="G24" s="130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0</v>
      </c>
      <c r="F25" s="130">
        <v>7</v>
      </c>
      <c r="G25" s="130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29">
        <v>0</v>
      </c>
      <c r="F26" s="330">
        <v>0</v>
      </c>
      <c r="G26" s="130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v>48</v>
      </c>
      <c r="F27" s="316">
        <v>3</v>
      </c>
      <c r="G27" s="316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f>1566+11</f>
        <v>1577</v>
      </c>
      <c r="F28" s="130">
        <f>1287+7</f>
        <v>1294</v>
      </c>
      <c r="G28" s="130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0</v>
      </c>
      <c r="F29" s="130">
        <v>202</v>
      </c>
      <c r="G29" s="130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4</v>
      </c>
      <c r="F30" s="130">
        <v>7</v>
      </c>
      <c r="G30" s="130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71</v>
      </c>
      <c r="F31" s="296">
        <v>10</v>
      </c>
      <c r="G31" s="296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35" t="s">
        <v>155</v>
      </c>
      <c r="C36" s="336"/>
      <c r="D36" s="336"/>
      <c r="E36" s="336"/>
      <c r="F36" s="336"/>
      <c r="G36" s="336"/>
      <c r="H36" s="337"/>
    </row>
    <row r="37" spans="2:9" x14ac:dyDescent="0.2">
      <c r="B37" s="332" t="s">
        <v>6</v>
      </c>
      <c r="C37" s="333"/>
      <c r="D37" s="333"/>
      <c r="E37" s="333"/>
      <c r="F37" s="333"/>
      <c r="G37" s="333"/>
      <c r="H37" s="334"/>
    </row>
    <row r="38" spans="2:9" x14ac:dyDescent="0.2">
      <c r="B38" s="25" t="s">
        <v>16</v>
      </c>
      <c r="C38" s="26" t="s">
        <v>8</v>
      </c>
      <c r="D38" s="39" t="s">
        <v>9</v>
      </c>
      <c r="E38" s="253">
        <v>661</v>
      </c>
      <c r="F38" s="299">
        <v>556</v>
      </c>
      <c r="G38" s="299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253">
        <f>359+27</f>
        <v>386</v>
      </c>
      <c r="F39" s="299">
        <f>414+20</f>
        <v>434</v>
      </c>
      <c r="G39" s="299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253">
        <f>302+40</f>
        <v>342</v>
      </c>
      <c r="F40" s="299">
        <f>138+15</f>
        <v>153</v>
      </c>
      <c r="G40" s="299"/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253">
        <f>72+10</f>
        <v>82</v>
      </c>
      <c r="F41" s="299">
        <f>118+24</f>
        <v>142</v>
      </c>
      <c r="G41" s="299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253">
        <v>0</v>
      </c>
      <c r="F42" s="299">
        <v>4</v>
      </c>
      <c r="G42" s="299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4">
        <v>356</v>
      </c>
      <c r="F43" s="300">
        <v>357</v>
      </c>
      <c r="G43" s="300"/>
      <c r="H43" s="121"/>
    </row>
    <row r="44" spans="2:9" x14ac:dyDescent="0.2">
      <c r="B44" s="32"/>
      <c r="C44" s="32"/>
      <c r="D44" s="95"/>
      <c r="E44" s="33"/>
      <c r="F44" s="24"/>
      <c r="G44" s="16"/>
      <c r="H44" s="289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35" t="s">
        <v>21</v>
      </c>
      <c r="C48" s="336"/>
      <c r="D48" s="336"/>
      <c r="E48" s="336"/>
      <c r="F48" s="336"/>
      <c r="G48" s="336"/>
      <c r="H48" s="337"/>
    </row>
    <row r="49" spans="2:9" x14ac:dyDescent="0.2">
      <c r="B49" s="332" t="s">
        <v>6</v>
      </c>
      <c r="C49" s="333"/>
      <c r="D49" s="333"/>
      <c r="E49" s="333"/>
      <c r="F49" s="333"/>
      <c r="G49" s="333"/>
      <c r="H49" s="334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2"/>
      <c r="H51" s="205"/>
    </row>
    <row r="52" spans="2:9" x14ac:dyDescent="0.2">
      <c r="B52" s="107"/>
      <c r="C52" s="107"/>
      <c r="D52" s="46"/>
      <c r="E52" s="277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27" zoomScale="90" zoomScaleNormal="90" workbookViewId="0">
      <selection sqref="A1:G36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196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44" t="s">
        <v>2</v>
      </c>
      <c r="B8" s="346" t="s">
        <v>3</v>
      </c>
      <c r="C8" s="369" t="s">
        <v>4</v>
      </c>
      <c r="D8" s="360" t="s">
        <v>160</v>
      </c>
      <c r="E8" s="361"/>
      <c r="F8" s="361"/>
      <c r="G8" s="362"/>
    </row>
    <row r="9" spans="1:16" ht="12.75" customHeight="1" x14ac:dyDescent="0.2">
      <c r="A9" s="345"/>
      <c r="B9" s="347"/>
      <c r="C9" s="370"/>
      <c r="D9" s="357">
        <v>2022</v>
      </c>
      <c r="E9" s="358"/>
      <c r="F9" s="358"/>
      <c r="G9" s="359"/>
    </row>
    <row r="10" spans="1:16" ht="13.9" customHeight="1" x14ac:dyDescent="0.2">
      <c r="A10" s="345"/>
      <c r="B10" s="347"/>
      <c r="C10" s="370"/>
      <c r="D10" s="355" t="s">
        <v>139</v>
      </c>
      <c r="E10" s="355" t="s">
        <v>152</v>
      </c>
      <c r="F10" s="355" t="s">
        <v>154</v>
      </c>
      <c r="G10" s="348" t="s">
        <v>159</v>
      </c>
    </row>
    <row r="11" spans="1:16" ht="12.75" customHeight="1" x14ac:dyDescent="0.2">
      <c r="A11" s="345"/>
      <c r="B11" s="347"/>
      <c r="C11" s="370"/>
      <c r="D11" s="355"/>
      <c r="E11" s="355"/>
      <c r="F11" s="355"/>
      <c r="G11" s="348"/>
    </row>
    <row r="12" spans="1:16" ht="13.5" customHeight="1" thickBot="1" x14ac:dyDescent="0.25">
      <c r="A12" s="367"/>
      <c r="B12" s="368"/>
      <c r="C12" s="370"/>
      <c r="D12" s="366"/>
      <c r="E12" s="366"/>
      <c r="F12" s="366"/>
      <c r="G12" s="356"/>
    </row>
    <row r="13" spans="1:16" x14ac:dyDescent="0.2">
      <c r="A13" s="363" t="s">
        <v>23</v>
      </c>
      <c r="B13" s="364"/>
      <c r="C13" s="364"/>
      <c r="D13" s="364"/>
      <c r="E13" s="364"/>
      <c r="F13" s="364"/>
      <c r="G13" s="365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1624</v>
      </c>
      <c r="E14" s="130">
        <v>1927</v>
      </c>
      <c r="F14" s="130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130">
        <v>0</v>
      </c>
      <c r="F15" s="130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436</v>
      </c>
      <c r="E16" s="130">
        <v>473</v>
      </c>
      <c r="F16" s="130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2046</v>
      </c>
      <c r="E17" s="130">
        <v>3673</v>
      </c>
      <c r="F17" s="130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130">
        <v>0</v>
      </c>
      <c r="F18" s="130"/>
      <c r="G18" s="126"/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144">
        <v>0</v>
      </c>
      <c r="F19" s="144"/>
      <c r="G19" s="281"/>
    </row>
    <row r="20" spans="1:11" x14ac:dyDescent="0.2">
      <c r="A20" s="17" t="s">
        <v>30</v>
      </c>
      <c r="B20" s="39" t="s">
        <v>8</v>
      </c>
      <c r="C20" s="41"/>
      <c r="D20" s="249">
        <v>4224</v>
      </c>
      <c r="E20" s="130">
        <v>4608</v>
      </c>
      <c r="F20" s="130"/>
      <c r="G20" s="126"/>
    </row>
    <row r="21" spans="1:11" x14ac:dyDescent="0.2">
      <c r="A21" s="17" t="s">
        <v>31</v>
      </c>
      <c r="B21" s="39" t="s">
        <v>8</v>
      </c>
      <c r="C21" s="41"/>
      <c r="D21" s="249">
        <v>801</v>
      </c>
      <c r="E21" s="130">
        <v>961</v>
      </c>
      <c r="F21" s="130"/>
      <c r="G21" s="126"/>
    </row>
    <row r="22" spans="1:11" x14ac:dyDescent="0.2">
      <c r="A22" s="17" t="s">
        <v>32</v>
      </c>
      <c r="B22" s="39" t="s">
        <v>8</v>
      </c>
      <c r="C22" s="41"/>
      <c r="D22" s="249">
        <v>317</v>
      </c>
      <c r="E22" s="130">
        <v>325</v>
      </c>
      <c r="F22" s="130"/>
      <c r="G22" s="126"/>
    </row>
    <row r="23" spans="1:11" x14ac:dyDescent="0.2">
      <c r="A23" s="17" t="s">
        <v>33</v>
      </c>
      <c r="B23" s="39" t="s">
        <v>8</v>
      </c>
      <c r="C23" s="41"/>
      <c r="D23" s="249">
        <v>4766</v>
      </c>
      <c r="E23" s="130">
        <v>6487</v>
      </c>
      <c r="F23" s="130"/>
      <c r="G23" s="126"/>
    </row>
    <row r="24" spans="1:11" x14ac:dyDescent="0.2">
      <c r="A24" s="17" t="s">
        <v>147</v>
      </c>
      <c r="B24" s="39" t="s">
        <v>8</v>
      </c>
      <c r="C24" s="41"/>
      <c r="D24" s="249">
        <v>64</v>
      </c>
      <c r="E24" s="130">
        <v>30</v>
      </c>
      <c r="F24" s="130"/>
      <c r="G24" s="126"/>
    </row>
    <row r="25" spans="1:11" x14ac:dyDescent="0.2">
      <c r="A25" s="17" t="s">
        <v>148</v>
      </c>
      <c r="B25" s="39" t="s">
        <v>8</v>
      </c>
      <c r="C25" s="41"/>
      <c r="D25" s="249">
        <v>27</v>
      </c>
      <c r="E25" s="130">
        <v>30</v>
      </c>
      <c r="F25" s="130"/>
      <c r="G25" s="126"/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130">
        <v>0</v>
      </c>
      <c r="F26" s="130"/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56</v>
      </c>
      <c r="E27" s="130">
        <v>86</v>
      </c>
      <c r="F27" s="130"/>
      <c r="G27" s="126"/>
    </row>
    <row r="28" spans="1:11" x14ac:dyDescent="0.2">
      <c r="A28" s="17" t="s">
        <v>35</v>
      </c>
      <c r="B28" s="39" t="s">
        <v>8</v>
      </c>
      <c r="C28" s="41"/>
      <c r="D28" s="249">
        <v>94</v>
      </c>
      <c r="E28" s="130">
        <v>79</v>
      </c>
      <c r="F28" s="130"/>
      <c r="G28" s="126"/>
    </row>
    <row r="29" spans="1:11" x14ac:dyDescent="0.2">
      <c r="A29" s="17" t="s">
        <v>36</v>
      </c>
      <c r="B29" s="39" t="s">
        <v>8</v>
      </c>
      <c r="C29" s="41"/>
      <c r="D29" s="249">
        <v>71</v>
      </c>
      <c r="E29" s="130">
        <v>54</v>
      </c>
      <c r="F29" s="130"/>
      <c r="G29" s="126"/>
    </row>
    <row r="30" spans="1:11" x14ac:dyDescent="0.2">
      <c r="A30" s="17" t="s">
        <v>37</v>
      </c>
      <c r="B30" s="39" t="s">
        <v>8</v>
      </c>
      <c r="C30" s="41"/>
      <c r="D30" s="249">
        <v>282072</v>
      </c>
      <c r="E30" s="130">
        <v>303235</v>
      </c>
      <c r="F30" s="130"/>
      <c r="G30" s="126"/>
    </row>
    <row r="31" spans="1:11" x14ac:dyDescent="0.2">
      <c r="A31" s="17" t="s">
        <v>38</v>
      </c>
      <c r="B31" s="39" t="s">
        <v>8</v>
      </c>
      <c r="C31" s="41"/>
      <c r="D31" s="249">
        <v>486</v>
      </c>
      <c r="E31" s="130">
        <v>345</v>
      </c>
      <c r="F31" s="320"/>
      <c r="G31" s="126"/>
    </row>
    <row r="32" spans="1:11" x14ac:dyDescent="0.2">
      <c r="A32" s="17" t="s">
        <v>39</v>
      </c>
      <c r="B32" s="39" t="s">
        <v>8</v>
      </c>
      <c r="C32" s="41"/>
      <c r="D32" s="249">
        <v>0</v>
      </c>
      <c r="E32" s="130">
        <v>0</v>
      </c>
      <c r="F32" s="130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1">
        <v>0</v>
      </c>
      <c r="E33" s="296">
        <v>0</v>
      </c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3" zoomScale="90" zoomScaleNormal="90" workbookViewId="0">
      <selection activeCell="J5" sqref="J5:P24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196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196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44" t="s">
        <v>2</v>
      </c>
      <c r="B8" s="346" t="s">
        <v>3</v>
      </c>
      <c r="C8" s="346" t="s">
        <v>4</v>
      </c>
      <c r="D8" s="352" t="s">
        <v>161</v>
      </c>
      <c r="E8" s="353"/>
      <c r="F8" s="353"/>
      <c r="G8" s="354"/>
      <c r="H8" s="45"/>
    </row>
    <row r="9" spans="1:17" ht="12.75" customHeight="1" x14ac:dyDescent="0.2">
      <c r="A9" s="345"/>
      <c r="B9" s="347"/>
      <c r="C9" s="347"/>
      <c r="D9" s="349">
        <v>2022</v>
      </c>
      <c r="E9" s="350"/>
      <c r="F9" s="350"/>
      <c r="G9" s="351"/>
      <c r="H9" s="45"/>
    </row>
    <row r="10" spans="1:17" ht="13.9" customHeight="1" x14ac:dyDescent="0.2">
      <c r="A10" s="345"/>
      <c r="B10" s="347"/>
      <c r="C10" s="347"/>
      <c r="D10" s="355" t="s">
        <v>139</v>
      </c>
      <c r="E10" s="355" t="s">
        <v>152</v>
      </c>
      <c r="F10" s="355" t="s">
        <v>154</v>
      </c>
      <c r="G10" s="348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45"/>
      <c r="B11" s="347"/>
      <c r="C11" s="347"/>
      <c r="D11" s="355"/>
      <c r="E11" s="355"/>
      <c r="F11" s="355"/>
      <c r="G11" s="348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45"/>
      <c r="B12" s="347"/>
      <c r="C12" s="347"/>
      <c r="D12" s="355"/>
      <c r="E12" s="355"/>
      <c r="F12" s="355"/>
      <c r="G12" s="348"/>
      <c r="H12" s="45"/>
      <c r="J12" s="14"/>
      <c r="K12" s="14"/>
      <c r="L12" s="14"/>
      <c r="M12" s="14"/>
      <c r="N12" s="14"/>
      <c r="O12" s="14"/>
    </row>
    <row r="13" spans="1:17" x14ac:dyDescent="0.2">
      <c r="A13" s="371" t="s">
        <v>41</v>
      </c>
      <c r="B13" s="372"/>
      <c r="C13" s="372"/>
      <c r="D13" s="372"/>
      <c r="E13" s="372"/>
      <c r="F13" s="372"/>
      <c r="G13" s="373"/>
      <c r="H13" s="45"/>
      <c r="J13" s="344" t="s">
        <v>2</v>
      </c>
      <c r="K13" s="346" t="s">
        <v>3</v>
      </c>
      <c r="L13" s="346" t="s">
        <v>4</v>
      </c>
      <c r="M13" s="360" t="s">
        <v>161</v>
      </c>
      <c r="N13" s="361"/>
      <c r="O13" s="361"/>
      <c r="P13" s="362"/>
    </row>
    <row r="14" spans="1:17" x14ac:dyDescent="0.2">
      <c r="A14" s="374" t="s">
        <v>42</v>
      </c>
      <c r="B14" s="375"/>
      <c r="C14" s="375"/>
      <c r="D14" s="375"/>
      <c r="E14" s="375"/>
      <c r="F14" s="375"/>
      <c r="G14" s="376"/>
      <c r="H14" s="45"/>
      <c r="J14" s="345"/>
      <c r="K14" s="347"/>
      <c r="L14" s="347"/>
      <c r="M14" s="357">
        <v>2022</v>
      </c>
      <c r="N14" s="358"/>
      <c r="O14" s="358"/>
      <c r="P14" s="359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333</v>
      </c>
      <c r="E15" s="314">
        <v>506</v>
      </c>
      <c r="F15" s="314"/>
      <c r="G15" s="291"/>
      <c r="H15" s="140"/>
      <c r="J15" s="345"/>
      <c r="K15" s="347"/>
      <c r="L15" s="347"/>
      <c r="M15" s="355" t="s">
        <v>139</v>
      </c>
      <c r="N15" s="355" t="s">
        <v>152</v>
      </c>
      <c r="O15" s="355" t="s">
        <v>154</v>
      </c>
      <c r="P15" s="348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94</v>
      </c>
      <c r="E16" s="130">
        <v>117</v>
      </c>
      <c r="F16" s="130"/>
      <c r="G16" s="126"/>
      <c r="H16" s="45"/>
      <c r="J16" s="345"/>
      <c r="K16" s="347"/>
      <c r="L16" s="347"/>
      <c r="M16" s="355"/>
      <c r="N16" s="355"/>
      <c r="O16" s="355"/>
      <c r="P16" s="348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262</v>
      </c>
      <c r="E17" s="315">
        <v>763</v>
      </c>
      <c r="F17" s="315"/>
      <c r="G17" s="292"/>
      <c r="H17" s="45"/>
      <c r="J17" s="345"/>
      <c r="K17" s="347"/>
      <c r="L17" s="347"/>
      <c r="M17" s="355"/>
      <c r="N17" s="355"/>
      <c r="O17" s="355"/>
      <c r="P17" s="348"/>
    </row>
    <row r="18" spans="1:16" x14ac:dyDescent="0.2">
      <c r="A18" s="374">
        <v>318</v>
      </c>
      <c r="B18" s="375"/>
      <c r="C18" s="375"/>
      <c r="D18" s="375"/>
      <c r="E18" s="375"/>
      <c r="F18" s="375"/>
      <c r="G18" s="376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296</v>
      </c>
      <c r="E19" s="130">
        <v>312</v>
      </c>
      <c r="F19" s="130"/>
      <c r="G19" s="126"/>
      <c r="H19" s="140"/>
      <c r="J19" s="162" t="s">
        <v>51</v>
      </c>
      <c r="K19" s="163"/>
      <c r="L19" s="163"/>
      <c r="M19" s="163"/>
      <c r="N19" s="163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>
        <v>0</v>
      </c>
      <c r="E20" s="130">
        <v>0</v>
      </c>
      <c r="F20" s="130"/>
      <c r="G20" s="126"/>
      <c r="H20" s="45"/>
      <c r="J20" s="54" t="s">
        <v>52</v>
      </c>
      <c r="K20" s="40" t="s">
        <v>8</v>
      </c>
      <c r="L20" s="59" t="s">
        <v>47</v>
      </c>
      <c r="M20" s="249">
        <v>7585</v>
      </c>
      <c r="N20" s="130">
        <v>503249</v>
      </c>
      <c r="O20" s="130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31">
        <v>61</v>
      </c>
      <c r="E21" s="130">
        <v>72</v>
      </c>
      <c r="F21" s="130"/>
      <c r="G21" s="126"/>
      <c r="H21" s="45"/>
      <c r="J21" s="57" t="s">
        <v>53</v>
      </c>
      <c r="K21" s="44" t="s">
        <v>8</v>
      </c>
      <c r="L21" s="114" t="s">
        <v>47</v>
      </c>
      <c r="M21" s="251">
        <v>175120</v>
      </c>
      <c r="N21" s="296">
        <v>312540</v>
      </c>
      <c r="O21" s="296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143</v>
      </c>
      <c r="E22" s="29">
        <v>107</v>
      </c>
      <c r="F22" s="130"/>
      <c r="G22" s="126"/>
      <c r="H22" s="45"/>
      <c r="J22" s="24"/>
      <c r="K22" s="24"/>
      <c r="L22" s="207"/>
      <c r="M22" s="295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54</v>
      </c>
      <c r="E23" s="130">
        <v>44</v>
      </c>
      <c r="F23" s="130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179</v>
      </c>
      <c r="E24" s="130">
        <v>137</v>
      </c>
      <c r="F24" s="130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135</v>
      </c>
      <c r="E25" s="130">
        <v>186</v>
      </c>
      <c r="F25" s="130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2980</v>
      </c>
      <c r="E26" s="29">
        <v>1995</v>
      </c>
      <c r="F26" s="29"/>
      <c r="G26" s="126"/>
      <c r="H26" s="45"/>
    </row>
    <row r="27" spans="1:16" hidden="1" x14ac:dyDescent="0.2">
      <c r="A27" s="374" t="s">
        <v>51</v>
      </c>
      <c r="B27" s="375"/>
      <c r="C27" s="375"/>
      <c r="D27" s="375"/>
      <c r="E27" s="375"/>
      <c r="F27" s="375"/>
      <c r="G27" s="376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74" t="s">
        <v>54</v>
      </c>
      <c r="B30" s="375"/>
      <c r="C30" s="375"/>
      <c r="D30" s="375"/>
      <c r="E30" s="375"/>
      <c r="F30" s="375"/>
      <c r="G30" s="376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abSelected="1" zoomScale="90" zoomScaleNormal="90" workbookViewId="0">
      <selection sqref="A1:G51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196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44" t="s">
        <v>2</v>
      </c>
      <c r="B7" s="346" t="s">
        <v>3</v>
      </c>
      <c r="C7" s="346" t="s">
        <v>4</v>
      </c>
      <c r="D7" s="388" t="s">
        <v>161</v>
      </c>
      <c r="E7" s="388"/>
      <c r="F7" s="388"/>
      <c r="G7" s="389"/>
    </row>
    <row r="8" spans="1:15" ht="12.75" customHeight="1" x14ac:dyDescent="0.2">
      <c r="A8" s="345"/>
      <c r="B8" s="347"/>
      <c r="C8" s="347"/>
      <c r="D8" s="386">
        <v>2022</v>
      </c>
      <c r="E8" s="386"/>
      <c r="F8" s="386"/>
      <c r="G8" s="387"/>
    </row>
    <row r="9" spans="1:15" ht="13.9" customHeight="1" x14ac:dyDescent="0.2">
      <c r="A9" s="345"/>
      <c r="B9" s="347"/>
      <c r="C9" s="347"/>
      <c r="D9" s="355" t="s">
        <v>139</v>
      </c>
      <c r="E9" s="355" t="s">
        <v>152</v>
      </c>
      <c r="F9" s="355" t="s">
        <v>154</v>
      </c>
      <c r="G9" s="348" t="s">
        <v>159</v>
      </c>
    </row>
    <row r="10" spans="1:15" ht="12.75" customHeight="1" x14ac:dyDescent="0.2">
      <c r="A10" s="345"/>
      <c r="B10" s="347"/>
      <c r="C10" s="347"/>
      <c r="D10" s="355"/>
      <c r="E10" s="355"/>
      <c r="F10" s="355"/>
      <c r="G10" s="348"/>
      <c r="M10" t="s">
        <v>111</v>
      </c>
    </row>
    <row r="11" spans="1:15" ht="13.5" customHeight="1" x14ac:dyDescent="0.2">
      <c r="A11" s="345"/>
      <c r="B11" s="347"/>
      <c r="C11" s="347"/>
      <c r="D11" s="355"/>
      <c r="E11" s="355"/>
      <c r="F11" s="355"/>
      <c r="G11" s="348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74" t="s">
        <v>61</v>
      </c>
      <c r="B13" s="375"/>
      <c r="C13" s="375"/>
      <c r="D13" s="375"/>
      <c r="E13" s="375"/>
      <c r="F13" s="375"/>
      <c r="G13" s="376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7">
        <v>4224</v>
      </c>
      <c r="E15" s="211">
        <v>4608</v>
      </c>
      <c r="F15" s="211"/>
      <c r="G15" s="285"/>
    </row>
    <row r="16" spans="1:15" x14ac:dyDescent="0.2">
      <c r="A16" s="55" t="s">
        <v>64</v>
      </c>
      <c r="B16" s="56" t="s">
        <v>8</v>
      </c>
      <c r="C16" s="59" t="s">
        <v>63</v>
      </c>
      <c r="D16" s="267">
        <v>801</v>
      </c>
      <c r="E16" s="211">
        <v>961</v>
      </c>
      <c r="F16" s="211"/>
      <c r="G16" s="285"/>
    </row>
    <row r="17" spans="1:14" x14ac:dyDescent="0.2">
      <c r="A17" s="55" t="s">
        <v>65</v>
      </c>
      <c r="B17" s="56" t="s">
        <v>8</v>
      </c>
      <c r="C17" s="59" t="s">
        <v>66</v>
      </c>
      <c r="D17" s="325">
        <v>0</v>
      </c>
      <c r="E17" s="211">
        <v>0</v>
      </c>
      <c r="F17" s="211"/>
      <c r="G17" s="285"/>
    </row>
    <row r="18" spans="1:14" x14ac:dyDescent="0.2">
      <c r="A18" s="55" t="s">
        <v>67</v>
      </c>
      <c r="B18" s="56" t="s">
        <v>8</v>
      </c>
      <c r="C18" s="59" t="s">
        <v>63</v>
      </c>
      <c r="D18" s="267">
        <v>317</v>
      </c>
      <c r="E18" s="211">
        <v>325</v>
      </c>
      <c r="F18" s="211"/>
      <c r="G18" s="285"/>
    </row>
    <row r="19" spans="1:14" x14ac:dyDescent="0.2">
      <c r="A19" s="55" t="s">
        <v>68</v>
      </c>
      <c r="B19" s="56" t="s">
        <v>8</v>
      </c>
      <c r="C19" s="59" t="s">
        <v>63</v>
      </c>
      <c r="D19" s="267">
        <v>4766</v>
      </c>
      <c r="E19" s="211">
        <v>6487</v>
      </c>
      <c r="F19" s="211"/>
      <c r="G19" s="285"/>
    </row>
    <row r="20" spans="1:14" x14ac:dyDescent="0.2">
      <c r="A20" s="55" t="s">
        <v>69</v>
      </c>
      <c r="B20" s="56" t="s">
        <v>8</v>
      </c>
      <c r="C20" s="59" t="s">
        <v>63</v>
      </c>
      <c r="D20" s="267">
        <v>64</v>
      </c>
      <c r="E20" s="211">
        <v>30</v>
      </c>
      <c r="F20" s="211"/>
      <c r="G20" s="285"/>
    </row>
    <row r="21" spans="1:14" x14ac:dyDescent="0.2">
      <c r="A21" s="55" t="s">
        <v>70</v>
      </c>
      <c r="B21" s="56" t="s">
        <v>8</v>
      </c>
      <c r="C21" s="59" t="s">
        <v>63</v>
      </c>
      <c r="D21" s="267">
        <v>27</v>
      </c>
      <c r="E21" s="211">
        <v>30</v>
      </c>
      <c r="F21" s="211"/>
      <c r="G21" s="285"/>
    </row>
    <row r="22" spans="1:14" x14ac:dyDescent="0.2">
      <c r="A22" s="55" t="s">
        <v>71</v>
      </c>
      <c r="B22" s="56" t="s">
        <v>8</v>
      </c>
      <c r="C22" s="59" t="s">
        <v>66</v>
      </c>
      <c r="D22" s="267">
        <v>0</v>
      </c>
      <c r="E22" s="211">
        <v>0</v>
      </c>
      <c r="F22" s="211"/>
      <c r="G22" s="285"/>
    </row>
    <row r="23" spans="1:14" x14ac:dyDescent="0.2">
      <c r="A23" s="55" t="s">
        <v>72</v>
      </c>
      <c r="B23" s="56" t="s">
        <v>8</v>
      </c>
      <c r="C23" s="59" t="s">
        <v>73</v>
      </c>
      <c r="D23" s="267">
        <v>0</v>
      </c>
      <c r="E23" s="211">
        <v>0</v>
      </c>
      <c r="F23" s="211"/>
      <c r="G23" s="285"/>
    </row>
    <row r="24" spans="1:14" x14ac:dyDescent="0.2">
      <c r="A24" s="55" t="s">
        <v>74</v>
      </c>
      <c r="B24" s="56" t="s">
        <v>8</v>
      </c>
      <c r="C24" s="59" t="s">
        <v>63</v>
      </c>
      <c r="D24" s="267">
        <v>0</v>
      </c>
      <c r="E24" s="211">
        <v>0</v>
      </c>
      <c r="F24" s="211"/>
      <c r="G24" s="285"/>
    </row>
    <row r="25" spans="1:14" x14ac:dyDescent="0.2">
      <c r="A25" s="55" t="s">
        <v>75</v>
      </c>
      <c r="B25" s="56" t="s">
        <v>8</v>
      </c>
      <c r="C25" s="59" t="s">
        <v>63</v>
      </c>
      <c r="D25" s="267">
        <v>56</v>
      </c>
      <c r="E25" s="211">
        <v>86</v>
      </c>
      <c r="F25" s="211"/>
      <c r="G25" s="285"/>
    </row>
    <row r="26" spans="1:14" x14ac:dyDescent="0.2">
      <c r="A26" s="55" t="s">
        <v>76</v>
      </c>
      <c r="B26" s="56" t="s">
        <v>8</v>
      </c>
      <c r="C26" s="59" t="s">
        <v>63</v>
      </c>
      <c r="D26" s="267">
        <v>282072</v>
      </c>
      <c r="E26" s="211">
        <v>303235</v>
      </c>
      <c r="F26" s="211"/>
      <c r="G26" s="285"/>
    </row>
    <row r="27" spans="1:14" x14ac:dyDescent="0.2">
      <c r="A27" s="55" t="s">
        <v>77</v>
      </c>
      <c r="B27" s="56" t="s">
        <v>8</v>
      </c>
      <c r="C27" s="59" t="s">
        <v>63</v>
      </c>
      <c r="D27" s="267">
        <v>94</v>
      </c>
      <c r="E27" s="211">
        <v>79</v>
      </c>
      <c r="F27" s="211"/>
      <c r="G27" s="285"/>
    </row>
    <row r="28" spans="1:14" x14ac:dyDescent="0.2">
      <c r="A28" s="55" t="s">
        <v>78</v>
      </c>
      <c r="B28" s="56" t="s">
        <v>8</v>
      </c>
      <c r="C28" s="59" t="s">
        <v>63</v>
      </c>
      <c r="D28" s="267">
        <v>71</v>
      </c>
      <c r="E28" s="211">
        <v>54</v>
      </c>
      <c r="F28" s="211"/>
      <c r="G28" s="285"/>
    </row>
    <row r="29" spans="1:14" x14ac:dyDescent="0.2">
      <c r="A29" s="125" t="s">
        <v>141</v>
      </c>
      <c r="B29" s="56" t="s">
        <v>8</v>
      </c>
      <c r="C29" s="59" t="s">
        <v>63</v>
      </c>
      <c r="D29" s="267">
        <v>486</v>
      </c>
      <c r="E29" s="211">
        <v>345</v>
      </c>
      <c r="F29" s="211"/>
      <c r="G29" s="285"/>
    </row>
    <row r="30" spans="1:14" x14ac:dyDescent="0.2">
      <c r="A30" s="125" t="s">
        <v>142</v>
      </c>
      <c r="B30" s="56" t="s">
        <v>8</v>
      </c>
      <c r="C30" s="59" t="s">
        <v>63</v>
      </c>
      <c r="D30" s="267"/>
      <c r="E30" s="29"/>
      <c r="F30" s="267"/>
      <c r="G30" s="285"/>
      <c r="H30" s="301"/>
      <c r="I30" s="212"/>
      <c r="J30" s="212"/>
      <c r="K30" s="212"/>
      <c r="M30" s="142" t="s">
        <v>177</v>
      </c>
      <c r="N30" s="134"/>
    </row>
    <row r="31" spans="1:14" x14ac:dyDescent="0.2">
      <c r="A31" s="377" t="s">
        <v>80</v>
      </c>
      <c r="B31" s="378"/>
      <c r="C31" s="378"/>
      <c r="D31" s="378"/>
      <c r="E31" s="378"/>
      <c r="F31" s="378"/>
      <c r="G31" s="379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80" t="s">
        <v>13</v>
      </c>
      <c r="B32" s="381"/>
      <c r="C32" s="381"/>
      <c r="D32" s="381"/>
      <c r="E32" s="381"/>
      <c r="F32" s="381"/>
      <c r="G32" s="382"/>
      <c r="H32" s="302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04" t="s">
        <v>81</v>
      </c>
      <c r="B33" s="305" t="s">
        <v>82</v>
      </c>
      <c r="C33" s="170"/>
      <c r="D33" s="306">
        <f>+M53/H33</f>
        <v>203.61093463646466</v>
      </c>
      <c r="E33" s="322">
        <f>+M53/I33</f>
        <v>206.29144805560912</v>
      </c>
      <c r="F33" s="306"/>
      <c r="G33" s="307"/>
      <c r="H33" s="303">
        <f>9337+114+92</f>
        <v>9543</v>
      </c>
      <c r="I33" s="248">
        <f>9226+111+82</f>
        <v>9419</v>
      </c>
      <c r="J33" s="248"/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83" t="s">
        <v>14</v>
      </c>
      <c r="B34" s="384"/>
      <c r="C34" s="384"/>
      <c r="D34" s="384"/>
      <c r="E34" s="384"/>
      <c r="F34" s="384"/>
      <c r="G34" s="385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8">
        <f>+M51/H35</f>
        <v>2679.4163507484791</v>
      </c>
      <c r="E35" s="131">
        <f>+M53/I35</f>
        <v>2516.9159964194068</v>
      </c>
      <c r="F35" s="131"/>
      <c r="G35" s="282"/>
      <c r="H35" s="216">
        <v>718</v>
      </c>
      <c r="I35" s="216">
        <v>772</v>
      </c>
      <c r="J35" s="216"/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9">
        <f>+M51/H36</f>
        <v>8989.8174758757377</v>
      </c>
      <c r="E36" s="317">
        <f>+M53/I36</f>
        <v>9252.6626154084861</v>
      </c>
      <c r="F36" s="317"/>
      <c r="G36" s="283"/>
      <c r="H36" s="216">
        <v>214</v>
      </c>
      <c r="I36" s="216">
        <v>210</v>
      </c>
      <c r="J36" s="216"/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26"/>
      <c r="E37" s="177"/>
      <c r="F37" s="177"/>
      <c r="G37" s="284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7">
        <f>+H38</f>
        <v>932</v>
      </c>
      <c r="E38" s="211">
        <f>+I38</f>
        <v>982</v>
      </c>
      <c r="F38" s="211"/>
      <c r="G38" s="285"/>
      <c r="H38" s="216">
        <f>SUM(H35:H37)</f>
        <v>932</v>
      </c>
      <c r="I38" s="216">
        <f>SUM(I35:I37)</f>
        <v>982</v>
      </c>
      <c r="J38" s="216"/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27"/>
      <c r="E39" s="132"/>
      <c r="F39" s="132"/>
      <c r="G39" s="286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7">
        <v>2</v>
      </c>
      <c r="E40" s="131">
        <v>2</v>
      </c>
      <c r="F40" s="211"/>
      <c r="G40" s="285"/>
      <c r="H40" s="58"/>
      <c r="I40" s="58">
        <f>997+160</f>
        <v>1157</v>
      </c>
      <c r="J40" s="58">
        <f>+M51/I40</f>
        <v>1662.7665858577425</v>
      </c>
      <c r="K40" s="58"/>
      <c r="L40" s="58"/>
      <c r="M40" s="273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328"/>
      <c r="E41" s="178"/>
      <c r="F41" s="178"/>
      <c r="G41" s="287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19">
        <v>0</v>
      </c>
      <c r="E42" s="319">
        <v>0</v>
      </c>
      <c r="F42" s="319"/>
      <c r="G42" s="288"/>
      <c r="I42" s="273">
        <f>+M53/H38</f>
        <v>2084.8274133431141</v>
      </c>
      <c r="M42" s="273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11">
        <v>0</v>
      </c>
      <c r="E43" s="131">
        <v>0</v>
      </c>
      <c r="F43" s="211"/>
      <c r="G43" s="285"/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18"/>
      <c r="E44" s="131"/>
      <c r="F44" s="211"/>
      <c r="G44" s="285"/>
      <c r="M44" s="273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1"/>
      <c r="F45" s="132"/>
      <c r="G45" s="279"/>
      <c r="M45" s="293">
        <f>+M43+M44</f>
        <v>1867241.6505830898</v>
      </c>
      <c r="N45" s="294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18"/>
      <c r="E46" s="267"/>
      <c r="F46" s="211"/>
      <c r="G46" s="278"/>
      <c r="M46" s="273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11"/>
      <c r="G47" s="278"/>
      <c r="M47" s="293">
        <f>+M45+M46</f>
        <v>1885914.0670889206</v>
      </c>
      <c r="N47" s="294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0"/>
      <c r="F48" s="214"/>
      <c r="G48" s="280"/>
      <c r="M48" s="273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3">
        <f>+M47+M48</f>
        <v>1904773.2077598099</v>
      </c>
      <c r="N49" s="294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3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93">
        <f>+M49+M50</f>
        <v>1923820.939837408</v>
      </c>
      <c r="N51" s="294" t="s">
        <v>195</v>
      </c>
    </row>
    <row r="52" spans="1:14" x14ac:dyDescent="0.2">
      <c r="A52" s="16"/>
      <c r="B52" s="16"/>
      <c r="C52" s="16"/>
      <c r="D52" s="16"/>
      <c r="E52" s="16"/>
      <c r="M52" s="273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323">
        <f>+M51+M52</f>
        <v>1943059.1492357822</v>
      </c>
      <c r="N53" s="324" t="s">
        <v>197</v>
      </c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zoomScale="90" zoomScaleNormal="90" workbookViewId="0">
      <selection activeCell="A31" sqref="A1:G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196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8" t="s">
        <v>2</v>
      </c>
      <c r="B9" s="401" t="s">
        <v>3</v>
      </c>
      <c r="C9" s="404" t="s">
        <v>99</v>
      </c>
      <c r="D9" s="406" t="s">
        <v>161</v>
      </c>
      <c r="E9" s="407"/>
      <c r="F9" s="407"/>
      <c r="G9" s="408"/>
      <c r="H9" s="70"/>
      <c r="I9" s="70"/>
    </row>
    <row r="10" spans="1:9" ht="14.25" customHeight="1" x14ac:dyDescent="0.25">
      <c r="A10" s="399"/>
      <c r="B10" s="402"/>
      <c r="C10" s="405"/>
      <c r="D10" s="357">
        <v>2022</v>
      </c>
      <c r="E10" s="358"/>
      <c r="F10" s="358"/>
      <c r="G10" s="359"/>
      <c r="H10" s="70"/>
      <c r="I10" s="70"/>
    </row>
    <row r="11" spans="1:9" ht="18" customHeight="1" x14ac:dyDescent="0.25">
      <c r="A11" s="399"/>
      <c r="B11" s="402"/>
      <c r="C11" s="405"/>
      <c r="D11" s="396" t="s">
        <v>139</v>
      </c>
      <c r="E11" s="355" t="s">
        <v>152</v>
      </c>
      <c r="F11" s="355" t="s">
        <v>154</v>
      </c>
      <c r="G11" s="348" t="s">
        <v>159</v>
      </c>
      <c r="H11" s="70"/>
      <c r="I11" s="70"/>
    </row>
    <row r="12" spans="1:9" ht="12.75" customHeight="1" x14ac:dyDescent="0.25">
      <c r="A12" s="399"/>
      <c r="B12" s="402"/>
      <c r="C12" s="405"/>
      <c r="D12" s="396"/>
      <c r="E12" s="355"/>
      <c r="F12" s="355"/>
      <c r="G12" s="348"/>
      <c r="H12" s="70"/>
      <c r="I12" s="70"/>
    </row>
    <row r="13" spans="1:9" ht="13.5" customHeight="1" thickBot="1" x14ac:dyDescent="0.3">
      <c r="A13" s="400"/>
      <c r="B13" s="403"/>
      <c r="C13" s="405"/>
      <c r="D13" s="397"/>
      <c r="E13" s="366"/>
      <c r="F13" s="366"/>
      <c r="G13" s="356"/>
      <c r="H13" s="70"/>
      <c r="I13" s="70"/>
    </row>
    <row r="14" spans="1:9" x14ac:dyDescent="0.25">
      <c r="A14" s="409" t="s">
        <v>100</v>
      </c>
      <c r="B14" s="410"/>
      <c r="C14" s="410"/>
      <c r="D14" s="410"/>
      <c r="E14" s="410"/>
      <c r="F14" s="410"/>
      <c r="G14" s="411"/>
      <c r="H14" s="70"/>
      <c r="I14" s="70"/>
    </row>
    <row r="15" spans="1:9" x14ac:dyDescent="0.25">
      <c r="A15" s="390" t="s">
        <v>6</v>
      </c>
      <c r="B15" s="391"/>
      <c r="C15" s="391"/>
      <c r="D15" s="391"/>
      <c r="E15" s="391"/>
      <c r="F15" s="391"/>
      <c r="G15" s="392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300</v>
      </c>
      <c r="E16" s="310">
        <v>415</v>
      </c>
      <c r="F16" s="310"/>
      <c r="G16" s="308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25</v>
      </c>
      <c r="E17" s="311">
        <v>8</v>
      </c>
      <c r="F17" s="311"/>
      <c r="G17" s="309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318</v>
      </c>
      <c r="E18" s="313">
        <v>514</v>
      </c>
      <c r="F18" s="313"/>
      <c r="G18" s="309"/>
      <c r="H18" s="70"/>
    </row>
    <row r="19" spans="1:9" x14ac:dyDescent="0.25">
      <c r="A19" s="275" t="s">
        <v>190</v>
      </c>
      <c r="B19" s="221" t="s">
        <v>191</v>
      </c>
      <c r="C19" s="222" t="s">
        <v>9</v>
      </c>
      <c r="D19" s="262">
        <v>90</v>
      </c>
      <c r="E19" s="313">
        <v>90</v>
      </c>
      <c r="F19" s="313"/>
      <c r="G19" s="309"/>
      <c r="H19" s="70"/>
    </row>
    <row r="20" spans="1:9" x14ac:dyDescent="0.25">
      <c r="A20" s="393" t="s">
        <v>158</v>
      </c>
      <c r="B20" s="394"/>
      <c r="C20" s="394"/>
      <c r="D20" s="394"/>
      <c r="E20" s="394"/>
      <c r="F20" s="394"/>
      <c r="G20" s="395"/>
      <c r="H20" s="70"/>
    </row>
    <row r="21" spans="1:9" x14ac:dyDescent="0.25">
      <c r="A21" s="390" t="s">
        <v>6</v>
      </c>
      <c r="B21" s="391"/>
      <c r="C21" s="391"/>
      <c r="D21" s="391"/>
      <c r="E21" s="391"/>
      <c r="F21" s="391"/>
      <c r="G21" s="392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680</v>
      </c>
      <c r="E22" s="310">
        <v>520</v>
      </c>
      <c r="F22" s="310"/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f>1300+200+30+210+1800</f>
        <v>3540</v>
      </c>
      <c r="E23" s="311">
        <f>5400+2800</f>
        <v>8200</v>
      </c>
      <c r="F23" s="311"/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28+20</f>
        <v>48</v>
      </c>
      <c r="E24" s="312">
        <f>17+42</f>
        <v>59</v>
      </c>
      <c r="F24" s="312"/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2506</v>
      </c>
      <c r="E25" s="312">
        <v>2710</v>
      </c>
      <c r="F25" s="312"/>
      <c r="G25" s="231"/>
      <c r="H25" s="70"/>
    </row>
    <row r="26" spans="1:9" x14ac:dyDescent="0.25">
      <c r="A26" s="390" t="s">
        <v>80</v>
      </c>
      <c r="B26" s="391"/>
      <c r="C26" s="391"/>
      <c r="D26" s="391"/>
      <c r="E26" s="391"/>
      <c r="F26" s="391"/>
      <c r="G26" s="392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zoomScale="90" zoomScaleNormal="90" workbookViewId="0">
      <selection activeCell="A29" sqref="A1:G29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196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2" t="s">
        <v>2</v>
      </c>
      <c r="B8" s="418" t="s">
        <v>3</v>
      </c>
      <c r="C8" s="418" t="s">
        <v>99</v>
      </c>
      <c r="D8" s="420" t="s">
        <v>161</v>
      </c>
      <c r="E8" s="420"/>
      <c r="F8" s="420"/>
      <c r="G8" s="421"/>
    </row>
    <row r="9" spans="1:7" ht="12.75" customHeight="1" x14ac:dyDescent="0.25">
      <c r="A9" s="423"/>
      <c r="B9" s="419"/>
      <c r="C9" s="419"/>
      <c r="D9" s="386">
        <v>2022</v>
      </c>
      <c r="E9" s="386"/>
      <c r="F9" s="386"/>
      <c r="G9" s="387"/>
    </row>
    <row r="10" spans="1:7" ht="13.9" customHeight="1" x14ac:dyDescent="0.25">
      <c r="A10" s="423"/>
      <c r="B10" s="419"/>
      <c r="C10" s="419"/>
      <c r="D10" s="355" t="s">
        <v>139</v>
      </c>
      <c r="E10" s="355" t="s">
        <v>152</v>
      </c>
      <c r="F10" s="355" t="s">
        <v>154</v>
      </c>
      <c r="G10" s="348" t="s">
        <v>159</v>
      </c>
    </row>
    <row r="11" spans="1:7" ht="12.75" customHeight="1" x14ac:dyDescent="0.25">
      <c r="A11" s="423"/>
      <c r="B11" s="419"/>
      <c r="C11" s="419"/>
      <c r="D11" s="355"/>
      <c r="E11" s="355"/>
      <c r="F11" s="355"/>
      <c r="G11" s="348"/>
    </row>
    <row r="12" spans="1:7" ht="13.5" customHeight="1" x14ac:dyDescent="0.25">
      <c r="A12" s="423"/>
      <c r="B12" s="419"/>
      <c r="C12" s="419"/>
      <c r="D12" s="355"/>
      <c r="E12" s="355"/>
      <c r="F12" s="355"/>
      <c r="G12" s="348"/>
    </row>
    <row r="13" spans="1:7" x14ac:dyDescent="0.25">
      <c r="A13" s="415" t="s">
        <v>112</v>
      </c>
      <c r="B13" s="416"/>
      <c r="C13" s="416"/>
      <c r="D13" s="416"/>
      <c r="E13" s="416"/>
      <c r="F13" s="416"/>
      <c r="G13" s="417"/>
    </row>
    <row r="14" spans="1:7" x14ac:dyDescent="0.25">
      <c r="A14" s="412" t="s">
        <v>6</v>
      </c>
      <c r="B14" s="413"/>
      <c r="C14" s="413"/>
      <c r="D14" s="413"/>
      <c r="E14" s="413"/>
      <c r="F14" s="413"/>
      <c r="G14" s="414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297">
        <v>0</v>
      </c>
      <c r="F15" s="297"/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32996</v>
      </c>
      <c r="E16" s="297">
        <v>35320</v>
      </c>
      <c r="F16" s="297"/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6523</v>
      </c>
      <c r="E17" s="297">
        <v>5752</v>
      </c>
      <c r="F17" s="297"/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123</v>
      </c>
      <c r="E18" s="297">
        <v>0</v>
      </c>
      <c r="F18" s="297"/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26</v>
      </c>
      <c r="E19" s="297">
        <v>34</v>
      </c>
      <c r="F19" s="297"/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872</v>
      </c>
      <c r="E20" s="297">
        <v>924</v>
      </c>
      <c r="F20" s="297"/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23</v>
      </c>
      <c r="E21" s="297">
        <v>32</v>
      </c>
      <c r="F21" s="297"/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658</v>
      </c>
      <c r="E22" s="297">
        <v>742</v>
      </c>
      <c r="F22" s="297"/>
      <c r="G22" s="180"/>
    </row>
    <row r="23" spans="1:7" x14ac:dyDescent="0.25">
      <c r="A23" s="412" t="s">
        <v>80</v>
      </c>
      <c r="B23" s="413"/>
      <c r="C23" s="413"/>
      <c r="D23" s="413"/>
      <c r="E23" s="413"/>
      <c r="F23" s="413"/>
      <c r="G23" s="414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378</v>
      </c>
      <c r="E25" s="297">
        <v>373</v>
      </c>
      <c r="F25" s="297"/>
      <c r="G25" s="180"/>
    </row>
    <row r="26" spans="1:7" x14ac:dyDescent="0.25">
      <c r="A26" s="119" t="s">
        <v>14</v>
      </c>
      <c r="B26" s="120"/>
      <c r="C26" s="120"/>
      <c r="D26" s="265"/>
      <c r="E26" s="120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6">
        <v>73</v>
      </c>
      <c r="E27" s="298">
        <v>73</v>
      </c>
      <c r="F27" s="298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2022-08-08T13:13:14Z</cp:lastPrinted>
  <dcterms:created xsi:type="dcterms:W3CDTF">2008-04-29T14:59:54Z</dcterms:created>
  <dcterms:modified xsi:type="dcterms:W3CDTF">2022-08-08T13:40:33Z</dcterms:modified>
</cp:coreProperties>
</file>