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4 2020\Anexo 30 AdmCentral\"/>
    </mc:Choice>
  </mc:AlternateContent>
  <bookViews>
    <workbookView xWindow="-15" yWindow="-15" windowWidth="10215" windowHeight="8565"/>
  </bookViews>
  <sheets>
    <sheet name="Flujo-Cuatro-Años" sheetId="4" r:id="rId1"/>
    <sheet name="Devengado" sheetId="14" r:id="rId2"/>
    <sheet name="Pagado" sheetId="15" r:id="rId3"/>
  </sheets>
  <externalReferences>
    <externalReference r:id="rId4"/>
    <externalReference r:id="rId5"/>
    <externalReference r:id="rId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>#REF!</definedName>
    <definedName name="_Sort" hidden="1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>'[1]Fto. a partir del impuesto'!$D$7:$D$50</definedName>
    <definedName name="B">#REF!</definedName>
    <definedName name="Base_datos_IM">#REF!</definedName>
    <definedName name="_xlnm.Database">#REF!</definedName>
    <definedName name="BORRAR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CotizDolar">[3]Datos!#REF!</definedName>
    <definedName name="_xlnm.Criteria">#REF!</definedName>
    <definedName name="Criterios_IM">#REF!</definedName>
    <definedName name="D">#REF!</definedName>
    <definedName name="E">#REF!</definedName>
    <definedName name="EXCEDENTE_DEL_10__SEGUN_EL_TOPE_ASIGNADO_A__BUENOS_AIRES__LEY_N__23621">[1]C!$B$18:$N$18</definedName>
    <definedName name="Extracción_IM">#REF!</definedName>
    <definedName name="fdafafafafaf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>#REF!</definedName>
    <definedName name="H">#REF!</definedName>
    <definedName name="I">#REF!</definedName>
    <definedName name="IMPRIMIR">#REF!</definedName>
    <definedName name="J">#REF!</definedName>
    <definedName name="K">#REF!</definedName>
    <definedName name="L_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>#REF!</definedName>
    <definedName name="N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>#REF!</definedName>
    <definedName name="pagos_por_año">'[2]IPV-BAPRO'!#REF!</definedName>
    <definedName name="Plazo_en_años">'[2]IPV-BAPRO'!#REF!</definedName>
    <definedName name="Prliq">[3]Datos!#REF!</definedName>
    <definedName name="ProdEstimada">[3]Datos!#REF!</definedName>
    <definedName name="prueba">#REF!</definedName>
    <definedName name="Q">#REF!</definedName>
    <definedName name="Rwvu.PLA2." hidden="1">'[1]COP FED'!#REF!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>#REF!</definedName>
    <definedName name="V">#REF!</definedName>
    <definedName name="W">#REF!</definedName>
    <definedName name="WTI">[3]Datos!#REF!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>#REF!</definedName>
    <definedName name="Y">#REF!</definedName>
    <definedName name="Z">#REF!</definedName>
  </definedNames>
  <calcPr calcId="152511"/>
</workbook>
</file>

<file path=xl/calcChain.xml><?xml version="1.0" encoding="utf-8"?>
<calcChain xmlns="http://schemas.openxmlformats.org/spreadsheetml/2006/main">
  <c r="D65" i="4" l="1"/>
  <c r="E65" i="4"/>
  <c r="F65" i="4"/>
  <c r="G65" i="4"/>
  <c r="H65" i="4"/>
  <c r="I65" i="4"/>
  <c r="J38" i="14" l="1"/>
  <c r="P38" i="14"/>
  <c r="Q38" i="14"/>
  <c r="R38" i="14"/>
  <c r="S38" i="14"/>
  <c r="T38" i="14"/>
  <c r="U38" i="14"/>
  <c r="V38" i="14"/>
  <c r="W38" i="14"/>
  <c r="X38" i="14"/>
  <c r="Y38" i="15" l="1"/>
  <c r="Z38" i="15"/>
  <c r="AA38" i="15"/>
  <c r="AB27" i="15"/>
  <c r="AB29" i="15"/>
  <c r="AB30" i="15"/>
  <c r="AB32" i="15"/>
  <c r="AB33" i="15"/>
  <c r="AB35" i="15"/>
  <c r="AB36" i="15"/>
  <c r="AB26" i="15"/>
  <c r="AB37" i="14"/>
  <c r="AB36" i="14"/>
  <c r="AB35" i="14"/>
  <c r="AB34" i="14"/>
  <c r="AB33" i="14"/>
  <c r="AB32" i="14"/>
  <c r="AB27" i="14"/>
  <c r="AB28" i="14"/>
  <c r="AB29" i="14"/>
  <c r="AB30" i="14"/>
  <c r="AB31" i="14"/>
  <c r="AB26" i="14"/>
  <c r="Y38" i="14"/>
  <c r="Z38" i="14"/>
  <c r="AA38" i="14"/>
  <c r="C65" i="4"/>
  <c r="B65" i="4"/>
  <c r="V38" i="15" l="1"/>
  <c r="W38" i="15"/>
  <c r="X38" i="15"/>
  <c r="S38" i="15" l="1"/>
  <c r="T38" i="15"/>
  <c r="U38" i="15"/>
  <c r="R38" i="15" l="1"/>
  <c r="Q38" i="15"/>
  <c r="P38" i="15"/>
  <c r="I38" i="15" l="1"/>
  <c r="AB38" i="14"/>
  <c r="H34" i="15" l="1"/>
  <c r="H37" i="15" s="1"/>
  <c r="G34" i="15"/>
  <c r="AB34" i="15" s="1"/>
  <c r="H28" i="15"/>
  <c r="H31" i="15" s="1"/>
  <c r="G28" i="15"/>
  <c r="AB28" i="15" s="1"/>
  <c r="G37" i="15" l="1"/>
  <c r="AB37" i="15" s="1"/>
  <c r="G31" i="15"/>
  <c r="AB31" i="15" s="1"/>
  <c r="H38" i="15"/>
  <c r="G38" i="15" l="1"/>
  <c r="AB38" i="15" s="1"/>
  <c r="F66" i="4" l="1"/>
  <c r="B66" i="4"/>
  <c r="D66" i="4" l="1"/>
  <c r="H66" i="4"/>
</calcChain>
</file>

<file path=xl/sharedStrings.xml><?xml version="1.0" encoding="utf-8"?>
<sst xmlns="http://schemas.openxmlformats.org/spreadsheetml/2006/main" count="218" uniqueCount="123">
  <si>
    <t>Capital</t>
  </si>
  <si>
    <t>ACUERDO 4559</t>
  </si>
  <si>
    <t>ART. 29 INC. E. punto: bb segunda parte</t>
  </si>
  <si>
    <t>1.1. B.I.D.</t>
  </si>
  <si>
    <t>1.2. B.I.R.F.</t>
  </si>
  <si>
    <t>1956 BID-PROSAP</t>
  </si>
  <si>
    <t>2573 BID-PROSAP</t>
  </si>
  <si>
    <t>FLUJO ANUAL PARA LOS SIGUIENTES CUATRO AÑOS</t>
  </si>
  <si>
    <t>Flujo de pagos de intereses y amortización de la deuda consolidada</t>
  </si>
  <si>
    <t>1640 BID-Programa Mendoza Productiva</t>
  </si>
  <si>
    <t>3169-BID-Programa-Mendoza-Tecnológica</t>
  </si>
  <si>
    <t>7425 BIRF - PROSAP</t>
  </si>
  <si>
    <t>7597 BIRF - PROSAP</t>
  </si>
  <si>
    <t>Flujo de Intereses y Amortización de la Deuda Consolidada</t>
  </si>
  <si>
    <t>Consolidado Administración Central, Organismos Descentralizados y Cuentas Especiales</t>
  </si>
  <si>
    <t>Etapa: Devengado</t>
  </si>
  <si>
    <t>Jurisdicción</t>
  </si>
  <si>
    <t>(Todas)</t>
  </si>
  <si>
    <t>Unidad Organizativa</t>
  </si>
  <si>
    <t>Financiamiento</t>
  </si>
  <si>
    <t>Cl.Económica Principal</t>
  </si>
  <si>
    <t>Cl.financiera subcategoría</t>
  </si>
  <si>
    <t>Cl.financiera categoría</t>
  </si>
  <si>
    <t>Ejercicio</t>
  </si>
  <si>
    <t>Cl.Económica Sección</t>
  </si>
  <si>
    <t>Ejercicio/Mes</t>
  </si>
  <si>
    <t>Carácter</t>
  </si>
  <si>
    <t>Cl.Económica Sector</t>
  </si>
  <si>
    <t>Clasificación Económica</t>
  </si>
  <si>
    <t>Total general</t>
  </si>
  <si>
    <t>1 Administración Central</t>
  </si>
  <si>
    <t>INTERESES Y GASTOS DE LA DEUDA</t>
  </si>
  <si>
    <t>42200 INTERESES DE LA DEUDA</t>
  </si>
  <si>
    <t>42300 GASTOS DE LA DEUDA</t>
  </si>
  <si>
    <t>Total INTERESES Y GASTOS DE LA DEUDA</t>
  </si>
  <si>
    <t>72103 POR OTRAS DEUDAS</t>
  </si>
  <si>
    <t>Total 1 Administración Central</t>
  </si>
  <si>
    <t>3 Cuentas Especiales</t>
  </si>
  <si>
    <t>Total 3 Cuentas Especiales</t>
  </si>
  <si>
    <t>Etapa: Pagado</t>
  </si>
  <si>
    <t>Devengado1</t>
  </si>
  <si>
    <t>Clasificación Económica2</t>
  </si>
  <si>
    <t>AMORTIZACION DE LA DEUDA</t>
  </si>
  <si>
    <t>Total AMORTIZACION DE LA DEUDA</t>
  </si>
  <si>
    <t>Pagado1</t>
  </si>
  <si>
    <t>Acreedor</t>
  </si>
  <si>
    <t>Interés</t>
  </si>
  <si>
    <t>Gobierno Federal</t>
  </si>
  <si>
    <t>FFFIR Ley 8530</t>
  </si>
  <si>
    <t>ANSES Régimen Policial</t>
  </si>
  <si>
    <t>FFFIR Ley 7884</t>
  </si>
  <si>
    <t>FFFIR Ley 8066</t>
  </si>
  <si>
    <t>FFFIR Ley 8067</t>
  </si>
  <si>
    <t>Fideicomiso PROFEDESS</t>
  </si>
  <si>
    <t>Banco de la Nación Argentina</t>
  </si>
  <si>
    <t>BICE Compra de Helicopteros</t>
  </si>
  <si>
    <t>1855 BID - MUNICIPIOS</t>
  </si>
  <si>
    <t>1134 BID - PROMEBA</t>
  </si>
  <si>
    <t>3806 BID-PROSAP</t>
  </si>
  <si>
    <t>940 BID - PROMEBA</t>
  </si>
  <si>
    <t>1895 BID - PROAS ENOHSA Los Barriales</t>
  </si>
  <si>
    <t>1895 BID - PROAS ENOHSA PMG EPAS</t>
  </si>
  <si>
    <t>Tenedores de Bonos</t>
  </si>
  <si>
    <t>Datos provisorios sujetos a revisión.</t>
  </si>
  <si>
    <t>SUBTOTAL SERVICIOS DE LA DEUDA</t>
  </si>
  <si>
    <t>TOTAL SERVICIOS DE LA DEUDA</t>
  </si>
  <si>
    <t>Tipo de cambio proyectado</t>
  </si>
  <si>
    <t>FLUJO DE VENCIMIENTOS ESTIMADO</t>
  </si>
  <si>
    <t>ANSES 3% 2018</t>
  </si>
  <si>
    <t>ANSES 6% 2016</t>
  </si>
  <si>
    <t>ANSES 3% 2017</t>
  </si>
  <si>
    <t>Se incluye endeudamiento del CUC 20 (Dir. Gral. Deuda Pública) y CUC 361 (Unidad de Financiamiento Internacional).</t>
  </si>
  <si>
    <t>ADMINISTRACIÓN CENTRAL (*):</t>
  </si>
  <si>
    <t>FFFIR Ley 8930 - $416 MM</t>
  </si>
  <si>
    <t>FFFIR Ley 8066 Ampliación</t>
  </si>
  <si>
    <t>2019/01</t>
  </si>
  <si>
    <t>2019/02</t>
  </si>
  <si>
    <t>2019/03</t>
  </si>
  <si>
    <t>ANSES 3% 2019</t>
  </si>
  <si>
    <t>ANSES - Fideicomiso IPV VDF</t>
  </si>
  <si>
    <t>Bancos Internacionales y Otros Nacionales</t>
  </si>
  <si>
    <t>Multilateral</t>
  </si>
  <si>
    <t>BONO DE INTERESES</t>
  </si>
  <si>
    <t>2019/04</t>
  </si>
  <si>
    <t>2019/05</t>
  </si>
  <si>
    <t>2019/06</t>
  </si>
  <si>
    <t>2019/07</t>
  </si>
  <si>
    <t>2019/08</t>
  </si>
  <si>
    <t>2019/09</t>
  </si>
  <si>
    <t>BADLAR promedio proyectada</t>
  </si>
  <si>
    <t>UVA proyectado</t>
  </si>
  <si>
    <t>2019/10</t>
  </si>
  <si>
    <t>2019/11</t>
  </si>
  <si>
    <t>2019/12</t>
  </si>
  <si>
    <t>Refinanciación 2019 FFDP</t>
  </si>
  <si>
    <t>EJERCICIO 2020</t>
  </si>
  <si>
    <t>2020/01</t>
  </si>
  <si>
    <t>2020/02</t>
  </si>
  <si>
    <t>2020/03</t>
  </si>
  <si>
    <t>Proyección 2020/2023</t>
  </si>
  <si>
    <t>2020/04</t>
  </si>
  <si>
    <t>2020/05</t>
  </si>
  <si>
    <t>2020/06</t>
  </si>
  <si>
    <t>Programa para la Emergencia Financiera Provincial</t>
  </si>
  <si>
    <t>2020/07</t>
  </si>
  <si>
    <t>2020/08</t>
  </si>
  <si>
    <t>2020/09</t>
  </si>
  <si>
    <t>Programa para la Emergencia Financiera Provincial II</t>
  </si>
  <si>
    <t>Banco Nación-Refinanciación 2020</t>
  </si>
  <si>
    <t>BONO MENDOZA 2029</t>
  </si>
  <si>
    <t>Ejercicio 2020: Cuarto Trimestre</t>
  </si>
  <si>
    <t>BONO PESOS 2021 - Clase 1</t>
  </si>
  <si>
    <t>Operaciones financieras no consolidadas</t>
  </si>
  <si>
    <t>Letras de Tesorería Serie I</t>
  </si>
  <si>
    <t>Letras de Tesorería Serie II</t>
  </si>
  <si>
    <t>2020/10</t>
  </si>
  <si>
    <t>2020/11</t>
  </si>
  <si>
    <t>2020/12</t>
  </si>
  <si>
    <t>Cuarto Trimestre (corte al 31/01/2021)</t>
  </si>
  <si>
    <t>Periodo: enero 2019 a diciembre 2020.</t>
  </si>
  <si>
    <t>Banco Nación Refinanciación 2018 + Asist $1.200</t>
  </si>
  <si>
    <t>7385 BIRF - MUNICIPIOS</t>
  </si>
  <si>
    <t>7352 BIRF - PDP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</si>
</sst>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_ ;[Red]\-#,##0.00\ "/>
    <numFmt numFmtId="165" formatCode="[$ARS]\ #,##0.00"/>
    <numFmt numFmtId="166" formatCode="_ * #,##0.00_ ;_ * \-#,##0.00_ ;_ * &quot;-&quot;??_ ;_ @_ "/>
    <numFmt numFmtId="167" formatCode="_ * #,##0_ ;_ * \-#,##0_ ;_ * &quot;-&quot;??_ ;_ @_ "/>
    <numFmt numFmtId="168" formatCode="&quot;$&quot;\ #,##0"/>
    <numFmt numFmtId="169" formatCode="0.0000"/>
    <numFmt numFmtId="170" formatCode="&quot;$&quot;\ #,##0.00"/>
    <numFmt numFmtId="171" formatCode="0.0000%"/>
    <numFmt numFmtId="172" formatCode="_ &quot;$&quot;\ * #,##0.00_ ;_ &quot;$&quot;\ * \-#,##0.00_ ;_ &quot;$&quot;\ * &quot;-&quot;??_ ;_ @_ "/>
    <numFmt numFmtId="173" formatCode="0.0%"/>
    <numFmt numFmtId="174" formatCode="&quot;$&quot;\ #,##0.000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8"/>
      <name val="Calibri"/>
      <family val="2"/>
      <scheme val="minor"/>
    </font>
    <font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5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5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35">
    <xf numFmtId="0" fontId="0" fillId="0" borderId="0"/>
    <xf numFmtId="0" fontId="6" fillId="0" borderId="0"/>
    <xf numFmtId="0" fontId="5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3" borderId="0" applyNumberFormat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4" fillId="0" borderId="0" applyFont="0" applyFill="0" applyBorder="0" applyAlignment="0" applyProtection="0"/>
    <xf numFmtId="169" fontId="15" fillId="0" borderId="0" applyFont="0" applyFill="0" applyBorder="0" applyAlignment="0" applyProtection="0"/>
    <xf numFmtId="166" fontId="13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166" fontId="14" fillId="0" borderId="0" applyFont="0" applyFill="0" applyBorder="0" applyAlignment="0" applyProtection="0"/>
    <xf numFmtId="169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171" fontId="13" fillId="0" borderId="0" applyFont="0" applyFill="0" applyBorder="0" applyAlignment="0" applyProtection="0"/>
    <xf numFmtId="16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6" fontId="13" fillId="0" borderId="0" applyNumberFormat="0" applyFill="0" applyBorder="0" applyAlignment="0" applyProtection="0"/>
    <xf numFmtId="172" fontId="14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3" fillId="0" borderId="0"/>
    <xf numFmtId="0" fontId="3" fillId="0" borderId="0"/>
    <xf numFmtId="0" fontId="13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" fillId="0" borderId="0"/>
    <xf numFmtId="0" fontId="2" fillId="0" borderId="0"/>
  </cellStyleXfs>
  <cellXfs count="84">
    <xf numFmtId="0" fontId="0" fillId="0" borderId="0" xfId="0"/>
    <xf numFmtId="0" fontId="8" fillId="0" borderId="0" xfId="2" applyFont="1"/>
    <xf numFmtId="0" fontId="10" fillId="0" borderId="0" xfId="2" applyFont="1"/>
    <xf numFmtId="0" fontId="4" fillId="0" borderId="0" xfId="3" applyFont="1"/>
    <xf numFmtId="0" fontId="9" fillId="0" borderId="0" xfId="4" applyFont="1" applyAlignment="1">
      <alignment vertical="center"/>
    </xf>
    <xf numFmtId="0" fontId="18" fillId="4" borderId="16" xfId="0" applyFont="1" applyFill="1" applyBorder="1" applyAlignment="1">
      <alignment horizontal="center" vertical="center"/>
    </xf>
    <xf numFmtId="165" fontId="17" fillId="5" borderId="16" xfId="4" applyNumberFormat="1" applyFont="1" applyFill="1" applyBorder="1" applyAlignment="1">
      <alignment vertical="center"/>
    </xf>
    <xf numFmtId="0" fontId="17" fillId="5" borderId="16" xfId="4" applyFont="1" applyFill="1" applyBorder="1" applyAlignment="1">
      <alignment horizontal="center" vertical="center"/>
    </xf>
    <xf numFmtId="165" fontId="11" fillId="0" borderId="16" xfId="4" applyNumberFormat="1" applyFont="1" applyFill="1" applyBorder="1" applyAlignment="1">
      <alignment vertical="center"/>
    </xf>
    <xf numFmtId="167" fontId="9" fillId="0" borderId="16" xfId="6" applyNumberFormat="1" applyFont="1" applyFill="1" applyBorder="1" applyAlignment="1">
      <alignment vertical="center"/>
    </xf>
    <xf numFmtId="165" fontId="17" fillId="2" borderId="16" xfId="4" applyNumberFormat="1" applyFont="1" applyFill="1" applyBorder="1" applyAlignment="1">
      <alignment vertical="center"/>
    </xf>
    <xf numFmtId="0" fontId="17" fillId="2" borderId="16" xfId="4" applyNumberFormat="1" applyFont="1" applyFill="1" applyBorder="1" applyAlignment="1">
      <alignment vertical="center"/>
    </xf>
    <xf numFmtId="165" fontId="11" fillId="0" borderId="0" xfId="4" applyNumberFormat="1" applyFont="1" applyFill="1" applyBorder="1" applyAlignment="1">
      <alignment vertical="center"/>
    </xf>
    <xf numFmtId="165" fontId="17" fillId="0" borderId="1" xfId="6" applyNumberFormat="1" applyFont="1" applyFill="1" applyBorder="1" applyAlignment="1">
      <alignment vertical="center"/>
    </xf>
    <xf numFmtId="167" fontId="18" fillId="0" borderId="16" xfId="4" applyNumberFormat="1" applyFont="1" applyBorder="1" applyAlignment="1">
      <alignment vertical="center"/>
    </xf>
    <xf numFmtId="0" fontId="18" fillId="0" borderId="0" xfId="4" applyFont="1" applyAlignment="1">
      <alignment vertical="center"/>
    </xf>
    <xf numFmtId="169" fontId="18" fillId="0" borderId="16" xfId="6" applyNumberFormat="1" applyFont="1" applyBorder="1" applyAlignment="1">
      <alignment vertical="center"/>
    </xf>
    <xf numFmtId="165" fontId="9" fillId="0" borderId="0" xfId="4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" fontId="20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164" fontId="20" fillId="0" borderId="0" xfId="0" applyNumberFormat="1" applyFont="1" applyAlignment="1">
      <alignment vertical="center"/>
    </xf>
    <xf numFmtId="165" fontId="25" fillId="0" borderId="0" xfId="4" applyNumberFormat="1" applyFont="1" applyAlignment="1">
      <alignment vertical="center"/>
    </xf>
    <xf numFmtId="173" fontId="9" fillId="0" borderId="0" xfId="32" applyNumberFormat="1" applyFont="1" applyAlignment="1">
      <alignment vertical="center"/>
    </xf>
    <xf numFmtId="3" fontId="11" fillId="0" borderId="4" xfId="0" pivotButton="1" applyNumberFormat="1" applyFont="1" applyBorder="1"/>
    <xf numFmtId="3" fontId="11" fillId="0" borderId="4" xfId="0" applyNumberFormat="1" applyFont="1" applyBorder="1"/>
    <xf numFmtId="0" fontId="11" fillId="0" borderId="0" xfId="0" applyFont="1"/>
    <xf numFmtId="3" fontId="9" fillId="0" borderId="0" xfId="33" applyNumberFormat="1" applyFont="1"/>
    <xf numFmtId="0" fontId="9" fillId="0" borderId="0" xfId="33" applyFont="1"/>
    <xf numFmtId="0" fontId="2" fillId="0" borderId="0" xfId="2" applyFont="1"/>
    <xf numFmtId="0" fontId="9" fillId="0" borderId="0" xfId="3" applyFont="1"/>
    <xf numFmtId="3" fontId="9" fillId="0" borderId="5" xfId="34" applyNumberFormat="1" applyFont="1" applyBorder="1"/>
    <xf numFmtId="3" fontId="9" fillId="0" borderId="6" xfId="34" applyNumberFormat="1" applyFont="1" applyBorder="1"/>
    <xf numFmtId="3" fontId="9" fillId="0" borderId="7" xfId="34" applyNumberFormat="1" applyFont="1" applyBorder="1"/>
    <xf numFmtId="0" fontId="9" fillId="0" borderId="0" xfId="34" applyFont="1"/>
    <xf numFmtId="3" fontId="9" fillId="0" borderId="0" xfId="34" applyNumberFormat="1" applyFont="1"/>
    <xf numFmtId="3" fontId="18" fillId="0" borderId="5" xfId="34" applyNumberFormat="1" applyFont="1" applyBorder="1"/>
    <xf numFmtId="3" fontId="18" fillId="0" borderId="8" xfId="34" applyNumberFormat="1" applyFont="1" applyBorder="1"/>
    <xf numFmtId="3" fontId="18" fillId="0" borderId="9" xfId="34" applyNumberFormat="1" applyFont="1" applyBorder="1"/>
    <xf numFmtId="0" fontId="18" fillId="0" borderId="0" xfId="34" applyFont="1"/>
    <xf numFmtId="3" fontId="18" fillId="0" borderId="0" xfId="34" applyNumberFormat="1" applyFont="1"/>
    <xf numFmtId="3" fontId="9" fillId="0" borderId="8" xfId="34" applyNumberFormat="1" applyFont="1" applyBorder="1"/>
    <xf numFmtId="3" fontId="9" fillId="0" borderId="9" xfId="34" applyNumberFormat="1" applyFont="1" applyBorder="1"/>
    <xf numFmtId="3" fontId="9" fillId="0" borderId="10" xfId="34" applyNumberFormat="1" applyFont="1" applyBorder="1"/>
    <xf numFmtId="3" fontId="9" fillId="0" borderId="11" xfId="34" applyNumberFormat="1" applyFont="1" applyBorder="1"/>
    <xf numFmtId="3" fontId="18" fillId="0" borderId="6" xfId="34" applyNumberFormat="1" applyFont="1" applyBorder="1"/>
    <xf numFmtId="3" fontId="18" fillId="0" borderId="12" xfId="34" applyNumberFormat="1" applyFont="1" applyBorder="1"/>
    <xf numFmtId="3" fontId="18" fillId="0" borderId="13" xfId="34" applyNumberFormat="1" applyFont="1" applyBorder="1"/>
    <xf numFmtId="3" fontId="18" fillId="0" borderId="14" xfId="34" applyNumberFormat="1" applyFont="1" applyBorder="1"/>
    <xf numFmtId="3" fontId="18" fillId="0" borderId="4" xfId="34" applyNumberFormat="1" applyFont="1" applyBorder="1"/>
    <xf numFmtId="49" fontId="18" fillId="0" borderId="8" xfId="34" applyNumberFormat="1" applyFont="1" applyBorder="1"/>
    <xf numFmtId="166" fontId="9" fillId="0" borderId="16" xfId="6" applyNumberFormat="1" applyFont="1" applyFill="1" applyBorder="1" applyAlignment="1">
      <alignment vertical="center"/>
    </xf>
    <xf numFmtId="167" fontId="17" fillId="5" borderId="16" xfId="4" applyNumberFormat="1" applyFont="1" applyFill="1" applyBorder="1" applyAlignment="1">
      <alignment horizontal="center" vertical="center"/>
    </xf>
    <xf numFmtId="3" fontId="9" fillId="0" borderId="25" xfId="34" applyNumberFormat="1" applyFont="1" applyBorder="1"/>
    <xf numFmtId="3" fontId="18" fillId="0" borderId="26" xfId="34" applyNumberFormat="1" applyFont="1" applyBorder="1"/>
    <xf numFmtId="3" fontId="9" fillId="0" borderId="26" xfId="34" applyNumberFormat="1" applyFont="1" applyBorder="1"/>
    <xf numFmtId="3" fontId="9" fillId="0" borderId="27" xfId="34" applyNumberFormat="1" applyFont="1" applyBorder="1"/>
    <xf numFmtId="3" fontId="18" fillId="0" borderId="25" xfId="34" applyNumberFormat="1" applyFont="1" applyBorder="1"/>
    <xf numFmtId="3" fontId="18" fillId="0" borderId="28" xfId="34" applyNumberFormat="1" applyFont="1" applyBorder="1"/>
    <xf numFmtId="0" fontId="1" fillId="0" borderId="0" xfId="2" applyFont="1"/>
    <xf numFmtId="10" fontId="18" fillId="0" borderId="16" xfId="5" applyNumberFormat="1" applyFont="1" applyBorder="1" applyAlignment="1">
      <alignment horizontal="center" vertical="center"/>
    </xf>
    <xf numFmtId="170" fontId="18" fillId="0" borderId="16" xfId="6" applyNumberFormat="1" applyFont="1" applyBorder="1" applyAlignment="1">
      <alignment horizontal="center" vertical="center"/>
    </xf>
    <xf numFmtId="165" fontId="17" fillId="4" borderId="15" xfId="4" applyNumberFormat="1" applyFont="1" applyFill="1" applyBorder="1" applyAlignment="1">
      <alignment horizontal="left" vertical="center" wrapText="1"/>
    </xf>
    <xf numFmtId="165" fontId="17" fillId="4" borderId="17" xfId="4" applyNumberFormat="1" applyFont="1" applyFill="1" applyBorder="1" applyAlignment="1">
      <alignment horizontal="left" vertical="center" wrapText="1"/>
    </xf>
    <xf numFmtId="165" fontId="17" fillId="4" borderId="18" xfId="4" applyNumberFormat="1" applyFont="1" applyFill="1" applyBorder="1" applyAlignment="1">
      <alignment horizontal="left" vertical="center" wrapText="1"/>
    </xf>
    <xf numFmtId="0" fontId="18" fillId="4" borderId="19" xfId="0" applyFont="1" applyFill="1" applyBorder="1" applyAlignment="1">
      <alignment horizontal="center" vertical="center"/>
    </xf>
    <xf numFmtId="0" fontId="18" fillId="4" borderId="20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18" fillId="4" borderId="23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174" fontId="18" fillId="0" borderId="16" xfId="6" applyNumberFormat="1" applyFont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168" fontId="18" fillId="0" borderId="16" xfId="6" applyNumberFormat="1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164" fontId="20" fillId="0" borderId="0" xfId="0" applyNumberFormat="1" applyFont="1" applyAlignment="1">
      <alignment horizontal="center" vertical="center"/>
    </xf>
  </cellXfs>
  <cellStyles count="35">
    <cellStyle name="Énfasis1 2" xfId="7"/>
    <cellStyle name="Millares 10 2" xfId="8"/>
    <cellStyle name="Millares 10 3" xfId="9"/>
    <cellStyle name="Millares 2" xfId="6"/>
    <cellStyle name="Millares 2 2" xfId="10"/>
    <cellStyle name="Millares 2 3" xfId="11"/>
    <cellStyle name="Millares 3" xfId="12"/>
    <cellStyle name="Millares 3 2" xfId="13"/>
    <cellStyle name="Millares 4" xfId="14"/>
    <cellStyle name="Millares 4 2" xfId="15"/>
    <cellStyle name="Millares 5" xfId="16"/>
    <cellStyle name="Millares 6" xfId="17"/>
    <cellStyle name="Millares 6 2" xfId="18"/>
    <cellStyle name="Millares 7" xfId="19"/>
    <cellStyle name="Millares 8" xfId="20"/>
    <cellStyle name="Millares 9" xfId="21"/>
    <cellStyle name="Moneda 2" xfId="22"/>
    <cellStyle name="Moneda 4" xfId="23"/>
    <cellStyle name="Normal" xfId="0" builtinId="0"/>
    <cellStyle name="Normal 2" xfId="1"/>
    <cellStyle name="Normal 2 2" xfId="24"/>
    <cellStyle name="Normal 3" xfId="2"/>
    <cellStyle name="Normal 3 2" xfId="25"/>
    <cellStyle name="Normal 4" xfId="3"/>
    <cellStyle name="Normal 5" xfId="4"/>
    <cellStyle name="Normal 5 2" xfId="34"/>
    <cellStyle name="Normal 6" xfId="33"/>
    <cellStyle name="Normal 7" xfId="26"/>
    <cellStyle name="Porcentaje" xfId="32" builtinId="5"/>
    <cellStyle name="Porcentaje 2" xfId="5"/>
    <cellStyle name="Porcentaje 3" xfId="27"/>
    <cellStyle name="Porcentual 2" xfId="28"/>
    <cellStyle name="Porcentual 2 2" xfId="29"/>
    <cellStyle name="Porcentual 2 3" xfId="30"/>
    <cellStyle name="Porcentual 3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ebmail.mendoza.gov.ar/src/Calculo%20de%20Recursos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+2+3"/>
      <sheetName val="Datos"/>
      <sheetName val="Sintetico"/>
      <sheetName val="5"/>
      <sheetName val="214"/>
      <sheetName val="Agregados xa cuadrar"/>
      <sheetName val="afectados obligatori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6"/>
  <sheetViews>
    <sheetView showGridLines="0" tabSelected="1" topLeftCell="A25" zoomScaleNormal="100" workbookViewId="0">
      <selection activeCell="H67" sqref="H67:I69"/>
    </sheetView>
  </sheetViews>
  <sheetFormatPr baseColWidth="10" defaultRowHeight="12" x14ac:dyDescent="0.2"/>
  <cols>
    <col min="1" max="1" width="54.140625" style="19" customWidth="1"/>
    <col min="2" max="2" width="14.140625" style="19" bestFit="1" customWidth="1"/>
    <col min="3" max="3" width="13.140625" style="19" bestFit="1" customWidth="1"/>
    <col min="4" max="7" width="14.140625" style="19" bestFit="1" customWidth="1"/>
    <col min="8" max="8" width="15.5703125" style="19" bestFit="1" customWidth="1"/>
    <col min="9" max="9" width="14.140625" style="19" bestFit="1" customWidth="1"/>
    <col min="10" max="11" width="11.42578125" style="19"/>
    <col min="12" max="19" width="10" style="20" bestFit="1" customWidth="1"/>
    <col min="20" max="16384" width="11.42578125" style="19"/>
  </cols>
  <sheetData>
    <row r="1" spans="1:9" s="19" customFormat="1" ht="23.25" x14ac:dyDescent="0.2">
      <c r="A1" s="18" t="s">
        <v>1</v>
      </c>
    </row>
    <row r="3" spans="1:9" s="19" customFormat="1" ht="18.75" x14ac:dyDescent="0.2">
      <c r="A3" s="21" t="s">
        <v>72</v>
      </c>
    </row>
    <row r="4" spans="1:9" s="19" customFormat="1" x14ac:dyDescent="0.2">
      <c r="A4" s="22"/>
    </row>
    <row r="5" spans="1:9" s="19" customFormat="1" ht="15.75" customHeight="1" x14ac:dyDescent="0.2">
      <c r="A5" s="23" t="s">
        <v>2</v>
      </c>
      <c r="B5" s="80" t="s">
        <v>110</v>
      </c>
      <c r="C5" s="81"/>
      <c r="D5" s="81"/>
      <c r="E5" s="82"/>
    </row>
    <row r="6" spans="1:9" s="19" customFormat="1" x14ac:dyDescent="0.2">
      <c r="A6" s="22"/>
    </row>
    <row r="7" spans="1:9" s="19" customFormat="1" ht="15" x14ac:dyDescent="0.2">
      <c r="A7" s="24" t="s">
        <v>7</v>
      </c>
    </row>
    <row r="8" spans="1:9" s="19" customFormat="1" x14ac:dyDescent="0.2">
      <c r="A8" s="22"/>
    </row>
    <row r="9" spans="1:9" s="19" customFormat="1" ht="15" x14ac:dyDescent="0.2">
      <c r="A9" s="24" t="s">
        <v>8</v>
      </c>
    </row>
    <row r="10" spans="1:9" s="19" customFormat="1" ht="15" x14ac:dyDescent="0.2">
      <c r="A10" s="25" t="s">
        <v>99</v>
      </c>
    </row>
    <row r="11" spans="1:9" s="19" customFormat="1" ht="15" x14ac:dyDescent="0.2">
      <c r="A11" s="25"/>
    </row>
    <row r="12" spans="1:9" s="19" customFormat="1" ht="15" x14ac:dyDescent="0.2">
      <c r="A12" s="25"/>
    </row>
    <row r="13" spans="1:9" s="4" customFormat="1" ht="12.75" x14ac:dyDescent="0.2">
      <c r="A13" s="67" t="s">
        <v>45</v>
      </c>
      <c r="B13" s="70" t="s">
        <v>67</v>
      </c>
      <c r="C13" s="71"/>
      <c r="D13" s="71"/>
      <c r="E13" s="71"/>
      <c r="F13" s="71"/>
      <c r="G13" s="71"/>
      <c r="H13" s="71"/>
      <c r="I13" s="72"/>
    </row>
    <row r="14" spans="1:9" s="4" customFormat="1" ht="12.75" x14ac:dyDescent="0.2">
      <c r="A14" s="68"/>
      <c r="B14" s="73"/>
      <c r="C14" s="74"/>
      <c r="D14" s="74"/>
      <c r="E14" s="74"/>
      <c r="F14" s="74"/>
      <c r="G14" s="74"/>
      <c r="H14" s="74"/>
      <c r="I14" s="75"/>
    </row>
    <row r="15" spans="1:9" s="4" customFormat="1" ht="12.75" x14ac:dyDescent="0.2">
      <c r="A15" s="68"/>
      <c r="B15" s="77">
        <v>2020</v>
      </c>
      <c r="C15" s="78"/>
      <c r="D15" s="77">
        <v>2021</v>
      </c>
      <c r="E15" s="78"/>
      <c r="F15" s="77">
        <v>2022</v>
      </c>
      <c r="G15" s="78"/>
      <c r="H15" s="77">
        <v>2023</v>
      </c>
      <c r="I15" s="78"/>
    </row>
    <row r="16" spans="1:9" s="4" customFormat="1" ht="12.75" x14ac:dyDescent="0.2">
      <c r="A16" s="69"/>
      <c r="B16" s="5" t="s">
        <v>0</v>
      </c>
      <c r="C16" s="5" t="s">
        <v>46</v>
      </c>
      <c r="D16" s="5" t="s">
        <v>0</v>
      </c>
      <c r="E16" s="5" t="s">
        <v>46</v>
      </c>
      <c r="F16" s="5" t="s">
        <v>0</v>
      </c>
      <c r="G16" s="5" t="s">
        <v>46</v>
      </c>
      <c r="H16" s="5" t="s">
        <v>0</v>
      </c>
      <c r="I16" s="5" t="s">
        <v>46</v>
      </c>
    </row>
    <row r="17" spans="1:9" s="4" customFormat="1" ht="12.75" x14ac:dyDescent="0.2">
      <c r="A17" s="6" t="s">
        <v>47</v>
      </c>
      <c r="B17" s="7"/>
      <c r="C17" s="7"/>
      <c r="D17" s="7"/>
      <c r="E17" s="7"/>
      <c r="F17" s="7"/>
      <c r="G17" s="7"/>
      <c r="H17" s="7"/>
      <c r="I17" s="7"/>
    </row>
    <row r="18" spans="1:9" s="4" customFormat="1" ht="12.75" x14ac:dyDescent="0.2">
      <c r="A18" s="8" t="s">
        <v>94</v>
      </c>
      <c r="B18" s="9">
        <v>0</v>
      </c>
      <c r="C18" s="9">
        <v>0</v>
      </c>
      <c r="D18" s="9">
        <v>0</v>
      </c>
      <c r="E18" s="9">
        <v>1455931853.5403574</v>
      </c>
      <c r="F18" s="9">
        <v>3856073480.5785437</v>
      </c>
      <c r="G18" s="9">
        <v>1886108544.0535285</v>
      </c>
      <c r="H18" s="9">
        <v>4820091850.7231798</v>
      </c>
      <c r="I18" s="9">
        <v>549358413.67146313</v>
      </c>
    </row>
    <row r="19" spans="1:9" s="4" customFormat="1" ht="12.75" x14ac:dyDescent="0.2">
      <c r="A19" s="8" t="s">
        <v>107</v>
      </c>
      <c r="B19" s="9">
        <v>0</v>
      </c>
      <c r="C19" s="9">
        <v>0</v>
      </c>
      <c r="D19" s="9">
        <v>1076016589.9283011</v>
      </c>
      <c r="E19" s="9">
        <v>2732050.3416878176</v>
      </c>
      <c r="F19" s="9">
        <v>1076016589.9283011</v>
      </c>
      <c r="G19" s="9">
        <v>1656525.0835357385</v>
      </c>
      <c r="H19" s="9">
        <v>1076016589.9283011</v>
      </c>
      <c r="I19" s="9">
        <v>580508.49360743666</v>
      </c>
    </row>
    <row r="20" spans="1:9" s="4" customFormat="1" ht="12.75" x14ac:dyDescent="0.2">
      <c r="A20" s="8" t="s">
        <v>103</v>
      </c>
      <c r="B20" s="9">
        <v>0</v>
      </c>
      <c r="C20" s="9">
        <v>0</v>
      </c>
      <c r="D20" s="9">
        <v>755026659.2263236</v>
      </c>
      <c r="E20" s="9">
        <v>1917043.7162684801</v>
      </c>
      <c r="F20" s="9">
        <v>755026659.2263236</v>
      </c>
      <c r="G20" s="9">
        <v>1162361.8180737663</v>
      </c>
      <c r="H20" s="9">
        <v>755026659.2263236</v>
      </c>
      <c r="I20" s="9">
        <v>407335.15884744265</v>
      </c>
    </row>
    <row r="21" spans="1:9" s="4" customFormat="1" ht="12.75" x14ac:dyDescent="0.2">
      <c r="A21" s="8" t="s">
        <v>78</v>
      </c>
      <c r="B21" s="9">
        <v>0</v>
      </c>
      <c r="C21" s="9">
        <v>229816791.36000001</v>
      </c>
      <c r="D21" s="9">
        <v>0</v>
      </c>
      <c r="E21" s="9">
        <v>229816791.36000001</v>
      </c>
      <c r="F21" s="9">
        <v>0</v>
      </c>
      <c r="G21" s="9">
        <v>229816791.36000001</v>
      </c>
      <c r="H21" s="9">
        <v>1915139928</v>
      </c>
      <c r="I21" s="9">
        <v>114908395.68000001</v>
      </c>
    </row>
    <row r="22" spans="1:9" s="4" customFormat="1" ht="12.75" x14ac:dyDescent="0.2">
      <c r="A22" s="8" t="s">
        <v>69</v>
      </c>
      <c r="B22" s="9">
        <v>0</v>
      </c>
      <c r="C22" s="9">
        <v>176850000</v>
      </c>
      <c r="D22" s="9">
        <v>1284148444</v>
      </c>
      <c r="E22" s="9">
        <v>294982891.7556324</v>
      </c>
      <c r="F22" s="9">
        <v>0</v>
      </c>
      <c r="G22" s="9">
        <v>0</v>
      </c>
      <c r="H22" s="9">
        <v>0</v>
      </c>
      <c r="I22" s="9">
        <v>0</v>
      </c>
    </row>
    <row r="23" spans="1:9" s="4" customFormat="1" ht="12.75" x14ac:dyDescent="0.2">
      <c r="A23" s="8" t="s">
        <v>68</v>
      </c>
      <c r="B23" s="9">
        <v>0</v>
      </c>
      <c r="C23" s="9">
        <v>113715123.48</v>
      </c>
      <c r="D23" s="9">
        <v>0</v>
      </c>
      <c r="E23" s="9">
        <v>113715123.48</v>
      </c>
      <c r="F23" s="9">
        <v>947626029</v>
      </c>
      <c r="G23" s="9">
        <v>56857561.740000002</v>
      </c>
      <c r="H23" s="9">
        <v>0</v>
      </c>
      <c r="I23" s="9">
        <v>0</v>
      </c>
    </row>
    <row r="24" spans="1:9" s="4" customFormat="1" ht="12.75" x14ac:dyDescent="0.2">
      <c r="A24" s="8" t="s">
        <v>70</v>
      </c>
      <c r="B24" s="9">
        <v>0</v>
      </c>
      <c r="C24" s="9">
        <v>117852532.8</v>
      </c>
      <c r="D24" s="9">
        <v>844609818.39999998</v>
      </c>
      <c r="E24" s="9">
        <v>155972589.05825096</v>
      </c>
      <c r="F24" s="9">
        <v>0</v>
      </c>
      <c r="G24" s="9">
        <v>0</v>
      </c>
      <c r="H24" s="9">
        <v>0</v>
      </c>
      <c r="I24" s="9">
        <v>0</v>
      </c>
    </row>
    <row r="25" spans="1:9" s="4" customFormat="1" ht="12.75" x14ac:dyDescent="0.2">
      <c r="A25" s="8" t="s">
        <v>48</v>
      </c>
      <c r="B25" s="9">
        <v>111927620.50528917</v>
      </c>
      <c r="C25" s="9">
        <v>23524057.569999997</v>
      </c>
      <c r="D25" s="9">
        <v>142869951.38342211</v>
      </c>
      <c r="E25" s="9">
        <v>23321764.300000001</v>
      </c>
      <c r="F25" s="9">
        <v>142869951.38342211</v>
      </c>
      <c r="G25" s="9">
        <v>16619591.569999998</v>
      </c>
      <c r="H25" s="9">
        <v>142869951.38342211</v>
      </c>
      <c r="I25" s="9">
        <v>9623798.959999999</v>
      </c>
    </row>
    <row r="26" spans="1:9" s="4" customFormat="1" ht="12.75" x14ac:dyDescent="0.2">
      <c r="A26" s="8" t="s">
        <v>73</v>
      </c>
      <c r="B26" s="9">
        <v>74207986.830327809</v>
      </c>
      <c r="C26" s="9">
        <v>20435816.103853822</v>
      </c>
      <c r="D26" s="9">
        <v>82001734.973705292</v>
      </c>
      <c r="E26" s="9">
        <v>18495600.457421616</v>
      </c>
      <c r="F26" s="9">
        <v>82001734.963705286</v>
      </c>
      <c r="G26" s="9">
        <v>14691674.832427943</v>
      </c>
      <c r="H26" s="9">
        <v>82001734.963705197</v>
      </c>
      <c r="I26" s="9">
        <v>10679718.68826106</v>
      </c>
    </row>
    <row r="27" spans="1:9" s="4" customFormat="1" ht="12.75" x14ac:dyDescent="0.2">
      <c r="A27" s="8" t="s">
        <v>49</v>
      </c>
      <c r="B27" s="9">
        <v>66556959.037044466</v>
      </c>
      <c r="C27" s="9">
        <v>18924972.082955521</v>
      </c>
      <c r="D27" s="9">
        <v>74561111.052009702</v>
      </c>
      <c r="E27" s="9">
        <v>10920820.067990284</v>
      </c>
      <c r="F27" s="9">
        <v>54624889.239793219</v>
      </c>
      <c r="G27" s="9">
        <v>2363064.8402067819</v>
      </c>
      <c r="H27" s="9">
        <v>0</v>
      </c>
      <c r="I27" s="9">
        <v>0</v>
      </c>
    </row>
    <row r="28" spans="1:9" s="4" customFormat="1" ht="12.75" x14ac:dyDescent="0.2">
      <c r="A28" s="8" t="s">
        <v>79</v>
      </c>
      <c r="B28" s="9">
        <v>12544266.870000001</v>
      </c>
      <c r="C28" s="9">
        <v>54590749.57</v>
      </c>
      <c r="D28" s="9">
        <v>15227438.569999998</v>
      </c>
      <c r="E28" s="9">
        <v>40656136.060000002</v>
      </c>
      <c r="F28" s="9">
        <v>17718220.009999998</v>
      </c>
      <c r="G28" s="9">
        <v>35351571.030000001</v>
      </c>
      <c r="H28" s="9">
        <v>20167997.41</v>
      </c>
      <c r="I28" s="9">
        <v>23687575.710000001</v>
      </c>
    </row>
    <row r="29" spans="1:9" s="4" customFormat="1" ht="12.75" x14ac:dyDescent="0.2">
      <c r="A29" s="8" t="s">
        <v>74</v>
      </c>
      <c r="B29" s="9">
        <v>8144042.1507502766</v>
      </c>
      <c r="C29" s="9">
        <v>2266683.8325973311</v>
      </c>
      <c r="D29" s="9">
        <v>8857926.025182724</v>
      </c>
      <c r="E29" s="9">
        <v>1903232.3825539486</v>
      </c>
      <c r="F29" s="9">
        <v>8857926.025182724</v>
      </c>
      <c r="G29" s="9">
        <v>1573259.5257593077</v>
      </c>
      <c r="H29" s="9">
        <v>8857926.025182724</v>
      </c>
      <c r="I29" s="9">
        <v>1139331.6957436877</v>
      </c>
    </row>
    <row r="30" spans="1:9" s="4" customFormat="1" ht="12.75" x14ac:dyDescent="0.2">
      <c r="A30" s="8" t="s">
        <v>52</v>
      </c>
      <c r="B30" s="9">
        <v>29671412.117832933</v>
      </c>
      <c r="C30" s="9">
        <v>1054613.73</v>
      </c>
      <c r="D30" s="9">
        <v>6498950.4519363446</v>
      </c>
      <c r="E30" s="9">
        <v>70706.38</v>
      </c>
      <c r="F30" s="9">
        <v>161495.40000000002</v>
      </c>
      <c r="G30" s="9">
        <v>1971.71</v>
      </c>
      <c r="H30" s="9">
        <v>0</v>
      </c>
      <c r="I30" s="9">
        <v>0</v>
      </c>
    </row>
    <row r="31" spans="1:9" s="4" customFormat="1" ht="12.75" x14ac:dyDescent="0.2">
      <c r="A31" s="8" t="s">
        <v>51</v>
      </c>
      <c r="B31" s="9">
        <v>45676212.519999988</v>
      </c>
      <c r="C31" s="9">
        <v>1044748.05</v>
      </c>
      <c r="D31" s="9">
        <v>4554707.6999999993</v>
      </c>
      <c r="E31" s="9">
        <v>25982.019999999997</v>
      </c>
      <c r="F31" s="9">
        <v>0</v>
      </c>
      <c r="G31" s="9">
        <v>0</v>
      </c>
      <c r="H31" s="9">
        <v>0</v>
      </c>
      <c r="I31" s="9">
        <v>0</v>
      </c>
    </row>
    <row r="32" spans="1:9" s="4" customFormat="1" ht="12.75" x14ac:dyDescent="0.2">
      <c r="A32" s="8" t="s">
        <v>53</v>
      </c>
      <c r="B32" s="9">
        <v>8717878.0099999998</v>
      </c>
      <c r="C32" s="9">
        <v>1465336.4400000002</v>
      </c>
      <c r="D32" s="9">
        <v>750520.02</v>
      </c>
      <c r="E32" s="9">
        <v>52432.640000000007</v>
      </c>
      <c r="F32" s="9">
        <v>0</v>
      </c>
      <c r="G32" s="9">
        <v>0</v>
      </c>
      <c r="H32" s="9">
        <v>0</v>
      </c>
      <c r="I32" s="9">
        <v>0</v>
      </c>
    </row>
    <row r="33" spans="1:9" s="4" customFormat="1" ht="12.75" x14ac:dyDescent="0.2">
      <c r="A33" s="8" t="s">
        <v>50</v>
      </c>
      <c r="B33" s="9">
        <v>60219743.38138973</v>
      </c>
      <c r="C33" s="9">
        <v>1090639.97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</row>
    <row r="34" spans="1:9" s="4" customFormat="1" ht="12.75" x14ac:dyDescent="0.2">
      <c r="A34" s="6" t="s">
        <v>54</v>
      </c>
      <c r="B34" s="57"/>
      <c r="C34" s="57"/>
      <c r="D34" s="57"/>
      <c r="E34" s="57"/>
      <c r="F34" s="57"/>
      <c r="G34" s="57"/>
      <c r="H34" s="57"/>
      <c r="I34" s="57"/>
    </row>
    <row r="35" spans="1:9" customFormat="1" ht="12.75" x14ac:dyDescent="0.2">
      <c r="A35" s="8" t="s">
        <v>108</v>
      </c>
      <c r="B35" s="9">
        <v>0</v>
      </c>
      <c r="C35" s="9">
        <v>145390055.83085963</v>
      </c>
      <c r="D35" s="9">
        <v>2674278576.20118</v>
      </c>
      <c r="E35" s="9">
        <v>717004611.77835345</v>
      </c>
      <c r="F35" s="9">
        <v>4930502113.558651</v>
      </c>
      <c r="G35" s="9">
        <v>804682928.59005964</v>
      </c>
      <c r="H35" s="9">
        <v>6641550297.2065277</v>
      </c>
      <c r="I35" s="9">
        <v>753548327.58520114</v>
      </c>
    </row>
    <row r="36" spans="1:9" customFormat="1" ht="12.75" x14ac:dyDescent="0.2">
      <c r="A36" s="8" t="s">
        <v>120</v>
      </c>
      <c r="B36" s="9">
        <v>2363835943.3176589</v>
      </c>
      <c r="C36" s="9">
        <v>464720694.30250478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</row>
    <row r="37" spans="1:9" s="4" customFormat="1" ht="12.75" x14ac:dyDescent="0.2">
      <c r="A37" s="6" t="s">
        <v>80</v>
      </c>
      <c r="B37" s="7"/>
      <c r="C37" s="7"/>
      <c r="D37" s="7"/>
      <c r="E37" s="7"/>
      <c r="F37" s="7"/>
      <c r="G37" s="7"/>
      <c r="H37" s="7"/>
      <c r="I37" s="7"/>
    </row>
    <row r="38" spans="1:9" s="4" customFormat="1" ht="12.75" x14ac:dyDescent="0.2">
      <c r="A38" s="8" t="s">
        <v>55</v>
      </c>
      <c r="B38" s="56">
        <v>110795535.50548671</v>
      </c>
      <c r="C38" s="56">
        <v>4977467.9802632695</v>
      </c>
      <c r="D38" s="56">
        <v>73900286.41202566</v>
      </c>
      <c r="E38" s="56">
        <v>783229.60343558621</v>
      </c>
      <c r="F38" s="56">
        <v>0</v>
      </c>
      <c r="G38" s="9">
        <v>0</v>
      </c>
      <c r="H38" s="9">
        <v>0</v>
      </c>
      <c r="I38" s="9">
        <v>0</v>
      </c>
    </row>
    <row r="39" spans="1:9" s="4" customFormat="1" ht="12.75" x14ac:dyDescent="0.2">
      <c r="A39" s="6" t="s">
        <v>81</v>
      </c>
      <c r="B39" s="7"/>
      <c r="C39" s="7"/>
      <c r="D39" s="7"/>
      <c r="E39" s="7"/>
      <c r="F39" s="7"/>
      <c r="G39" s="7"/>
      <c r="H39" s="7"/>
      <c r="I39" s="7"/>
    </row>
    <row r="40" spans="1:9" s="4" customFormat="1" ht="12.75" x14ac:dyDescent="0.2">
      <c r="A40" s="10" t="s">
        <v>3</v>
      </c>
      <c r="B40" s="11"/>
      <c r="C40" s="11"/>
      <c r="D40" s="11"/>
      <c r="E40" s="11"/>
      <c r="F40" s="11"/>
      <c r="G40" s="11"/>
      <c r="H40" s="11"/>
      <c r="I40" s="11"/>
    </row>
    <row r="41" spans="1:9" s="4" customFormat="1" ht="12.75" x14ac:dyDescent="0.2">
      <c r="A41" s="8" t="s">
        <v>6</v>
      </c>
      <c r="B41" s="56">
        <v>217358034.02985638</v>
      </c>
      <c r="C41" s="9">
        <v>99730039.300143674</v>
      </c>
      <c r="D41" s="56">
        <v>324692802.39496452</v>
      </c>
      <c r="E41" s="9">
        <v>58856804.711546838</v>
      </c>
      <c r="F41" s="56">
        <v>454849634.83728665</v>
      </c>
      <c r="G41" s="56">
        <v>88569535.910744816</v>
      </c>
      <c r="H41" s="56">
        <v>566340446.24451482</v>
      </c>
      <c r="I41" s="56">
        <v>103424080.99758369</v>
      </c>
    </row>
    <row r="42" spans="1:9" s="4" customFormat="1" ht="12.75" x14ac:dyDescent="0.2">
      <c r="A42" s="8" t="s">
        <v>5</v>
      </c>
      <c r="B42" s="56">
        <v>208462438.50006062</v>
      </c>
      <c r="C42" s="9">
        <v>81405751.943606332</v>
      </c>
      <c r="D42" s="56">
        <v>308115215.78037906</v>
      </c>
      <c r="E42" s="9">
        <v>78304029.054423869</v>
      </c>
      <c r="F42" s="56">
        <v>437818817.39503586</v>
      </c>
      <c r="G42" s="56">
        <v>108930666.6604827</v>
      </c>
      <c r="H42" s="56">
        <v>557663660.82479215</v>
      </c>
      <c r="I42" s="56">
        <v>128476037.19050461</v>
      </c>
    </row>
    <row r="43" spans="1:9" s="4" customFormat="1" ht="12.75" x14ac:dyDescent="0.2">
      <c r="A43" s="8" t="s">
        <v>10</v>
      </c>
      <c r="B43" s="56">
        <v>64664124.635627069</v>
      </c>
      <c r="C43" s="9">
        <v>55794670.99433133</v>
      </c>
      <c r="D43" s="56">
        <v>174666358.75642276</v>
      </c>
      <c r="E43" s="9">
        <v>38539536.504129514</v>
      </c>
      <c r="F43" s="56">
        <v>252517180.89740074</v>
      </c>
      <c r="G43" s="56">
        <v>58221780.720452428</v>
      </c>
      <c r="H43" s="56">
        <v>328582584.93194973</v>
      </c>
      <c r="I43" s="56">
        <v>75261128.473057777</v>
      </c>
    </row>
    <row r="44" spans="1:9" s="4" customFormat="1" ht="12.75" x14ac:dyDescent="0.2">
      <c r="A44" s="8" t="s">
        <v>9</v>
      </c>
      <c r="B44" s="56">
        <v>331535911.69703233</v>
      </c>
      <c r="C44" s="9">
        <v>48079147.349273153</v>
      </c>
      <c r="D44" s="56">
        <v>484035069.81450653</v>
      </c>
      <c r="E44" s="9">
        <v>26242579.50522691</v>
      </c>
      <c r="F44" s="56">
        <v>699775114.9978745</v>
      </c>
      <c r="G44" s="56">
        <v>33050750.522484105</v>
      </c>
      <c r="H44" s="56">
        <v>910567413.03665018</v>
      </c>
      <c r="I44" s="56">
        <v>33149271.221528001</v>
      </c>
    </row>
    <row r="45" spans="1:9" s="4" customFormat="1" ht="12.75" x14ac:dyDescent="0.2">
      <c r="A45" s="8" t="s">
        <v>58</v>
      </c>
      <c r="B45" s="56">
        <v>0</v>
      </c>
      <c r="C45" s="9">
        <v>11131737.145617492</v>
      </c>
      <c r="D45" s="56">
        <v>0</v>
      </c>
      <c r="E45" s="9">
        <v>10572170.84183573</v>
      </c>
      <c r="F45" s="56">
        <v>35273559.728462256</v>
      </c>
      <c r="G45" s="56">
        <v>16936776.9938966</v>
      </c>
      <c r="H45" s="56">
        <v>83333255.224143028</v>
      </c>
      <c r="I45" s="56">
        <v>21310110.614978604</v>
      </c>
    </row>
    <row r="46" spans="1:9" s="4" customFormat="1" ht="12.75" x14ac:dyDescent="0.2">
      <c r="A46" s="8" t="s">
        <v>56</v>
      </c>
      <c r="B46" s="56">
        <v>29422073.925620902</v>
      </c>
      <c r="C46" s="9">
        <v>10347178.894364366</v>
      </c>
      <c r="D46" s="56">
        <v>52545176.241626516</v>
      </c>
      <c r="E46" s="9">
        <v>12806732.189106386</v>
      </c>
      <c r="F46" s="56">
        <v>74180060.651982635</v>
      </c>
      <c r="G46" s="56">
        <v>17713756.632903378</v>
      </c>
      <c r="H46" s="56">
        <v>93433780.458724499</v>
      </c>
      <c r="I46" s="56">
        <v>20476849.902320467</v>
      </c>
    </row>
    <row r="47" spans="1:9" s="4" customFormat="1" ht="12.75" x14ac:dyDescent="0.2">
      <c r="A47" s="8" t="s">
        <v>57</v>
      </c>
      <c r="B47" s="56">
        <v>17454461.031410199</v>
      </c>
      <c r="C47" s="9">
        <v>4463114.4374653604</v>
      </c>
      <c r="D47" s="56">
        <v>25623794.466553047</v>
      </c>
      <c r="E47" s="9">
        <v>5145677.706740628</v>
      </c>
      <c r="F47" s="56">
        <v>36410338.782217726</v>
      </c>
      <c r="G47" s="56">
        <v>5358319.4601566102</v>
      </c>
      <c r="H47" s="56">
        <v>46376998.910126477</v>
      </c>
      <c r="I47" s="56">
        <v>4344938.8371580904</v>
      </c>
    </row>
    <row r="48" spans="1:9" s="4" customFormat="1" ht="12.75" x14ac:dyDescent="0.2">
      <c r="A48" s="8" t="s">
        <v>60</v>
      </c>
      <c r="B48" s="56">
        <v>0</v>
      </c>
      <c r="C48" s="9">
        <v>0</v>
      </c>
      <c r="D48" s="56">
        <v>4335870.461785892</v>
      </c>
      <c r="E48" s="9">
        <v>676931.76499554946</v>
      </c>
      <c r="F48" s="56">
        <v>6140975.1905929167</v>
      </c>
      <c r="G48" s="56">
        <v>887377.72589128523</v>
      </c>
      <c r="H48" s="56">
        <v>7771645.2088765716</v>
      </c>
      <c r="I48" s="56">
        <v>1033034.0530344869</v>
      </c>
    </row>
    <row r="49" spans="1:9" s="4" customFormat="1" ht="12.75" x14ac:dyDescent="0.2">
      <c r="A49" s="8" t="s">
        <v>61</v>
      </c>
      <c r="B49" s="56">
        <v>0</v>
      </c>
      <c r="C49" s="9">
        <v>0</v>
      </c>
      <c r="D49" s="56">
        <v>13434743.220438669</v>
      </c>
      <c r="E49" s="9">
        <v>368427.20829243824</v>
      </c>
      <c r="F49" s="56">
        <v>19027880.453494571</v>
      </c>
      <c r="G49" s="56">
        <v>300660.77532692481</v>
      </c>
      <c r="H49" s="56">
        <v>17658003.305489406</v>
      </c>
      <c r="I49" s="56">
        <v>101698.61561985733</v>
      </c>
    </row>
    <row r="50" spans="1:9" s="4" customFormat="1" ht="12.75" x14ac:dyDescent="0.2">
      <c r="A50" s="8" t="s">
        <v>59</v>
      </c>
      <c r="B50" s="56">
        <v>9387289.6718273852</v>
      </c>
      <c r="C50" s="9">
        <v>1130897.7330567464</v>
      </c>
      <c r="D50" s="56">
        <v>13731739.492962651</v>
      </c>
      <c r="E50" s="9">
        <v>906971.07896683947</v>
      </c>
      <c r="F50" s="56">
        <v>9148876.1228709985</v>
      </c>
      <c r="G50" s="56">
        <v>248588.19679177774</v>
      </c>
      <c r="H50" s="56">
        <v>0</v>
      </c>
      <c r="I50" s="56">
        <v>0</v>
      </c>
    </row>
    <row r="51" spans="1:9" s="4" customFormat="1" ht="12.75" x14ac:dyDescent="0.2">
      <c r="A51" s="10" t="s">
        <v>4</v>
      </c>
      <c r="B51" s="11"/>
      <c r="C51" s="11"/>
      <c r="D51" s="11"/>
      <c r="E51" s="11"/>
      <c r="F51" s="11"/>
      <c r="G51" s="11"/>
      <c r="H51" s="11"/>
      <c r="I51" s="11"/>
    </row>
    <row r="52" spans="1:9" s="4" customFormat="1" ht="12.75" x14ac:dyDescent="0.2">
      <c r="A52" s="8" t="s">
        <v>12</v>
      </c>
      <c r="B52" s="56">
        <v>125887986.21157332</v>
      </c>
      <c r="C52" s="56">
        <v>64719529.678426668</v>
      </c>
      <c r="D52" s="56">
        <v>184019407.23339665</v>
      </c>
      <c r="E52" s="56">
        <v>40986399.008728221</v>
      </c>
      <c r="F52" s="56">
        <v>263778306.89832771</v>
      </c>
      <c r="G52" s="56">
        <v>61244145.036081463</v>
      </c>
      <c r="H52" s="56">
        <v>339648784.7559371</v>
      </c>
      <c r="I52" s="56">
        <v>80920658.104803145</v>
      </c>
    </row>
    <row r="53" spans="1:9" s="4" customFormat="1" ht="12.75" x14ac:dyDescent="0.2">
      <c r="A53" s="8" t="s">
        <v>11</v>
      </c>
      <c r="B53" s="56">
        <v>33725248.118761271</v>
      </c>
      <c r="C53" s="56">
        <v>2705905.325267313</v>
      </c>
      <c r="D53" s="56">
        <v>49019173.927987322</v>
      </c>
      <c r="E53" s="56">
        <v>751493.72883057687</v>
      </c>
      <c r="F53" s="56">
        <v>31646205.224604771</v>
      </c>
      <c r="G53" s="56">
        <v>195854.72698902435</v>
      </c>
      <c r="H53" s="56">
        <v>0</v>
      </c>
      <c r="I53" s="56">
        <v>0</v>
      </c>
    </row>
    <row r="54" spans="1:9" s="4" customFormat="1" ht="12.75" x14ac:dyDescent="0.2">
      <c r="A54" s="8" t="s">
        <v>121</v>
      </c>
      <c r="B54" s="56">
        <v>72860776.984277621</v>
      </c>
      <c r="C54" s="56">
        <v>1100360.4357223851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</row>
    <row r="55" spans="1:9" s="4" customFormat="1" ht="12.75" x14ac:dyDescent="0.2">
      <c r="A55" s="8" t="s">
        <v>122</v>
      </c>
      <c r="B55" s="56">
        <v>56211395.040630013</v>
      </c>
      <c r="C55" s="56">
        <v>600079.16450158251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</row>
    <row r="56" spans="1:9" s="4" customFormat="1" ht="12.75" x14ac:dyDescent="0.2">
      <c r="A56" s="6" t="s">
        <v>62</v>
      </c>
      <c r="B56" s="7"/>
      <c r="C56" s="7"/>
      <c r="D56" s="7"/>
      <c r="E56" s="7"/>
      <c r="F56" s="7"/>
      <c r="G56" s="7"/>
      <c r="H56" s="7"/>
      <c r="I56" s="7"/>
    </row>
    <row r="57" spans="1:9" s="4" customFormat="1" ht="12.75" x14ac:dyDescent="0.2">
      <c r="A57" s="8" t="s">
        <v>109</v>
      </c>
      <c r="B57" s="9">
        <v>0</v>
      </c>
      <c r="C57" s="9">
        <v>1708345933.5</v>
      </c>
      <c r="D57" s="9">
        <v>0</v>
      </c>
      <c r="E57" s="9">
        <v>2200134777.2866969</v>
      </c>
      <c r="F57" s="9">
        <v>0</v>
      </c>
      <c r="G57" s="9">
        <v>3321600574.7540016</v>
      </c>
      <c r="H57" s="9">
        <v>15482322476.208881</v>
      </c>
      <c r="I57" s="9">
        <v>4833934300.0978346</v>
      </c>
    </row>
    <row r="58" spans="1:9" s="4" customFormat="1" ht="12.75" x14ac:dyDescent="0.2">
      <c r="A58" s="8" t="s">
        <v>111</v>
      </c>
      <c r="B58" s="9">
        <v>0</v>
      </c>
      <c r="C58" s="9">
        <v>1861562663.2070901</v>
      </c>
      <c r="D58" s="9">
        <v>5218752500</v>
      </c>
      <c r="E58" s="9">
        <v>1042185499.7413162</v>
      </c>
      <c r="F58" s="9">
        <v>0</v>
      </c>
      <c r="G58" s="9">
        <v>0</v>
      </c>
      <c r="H58" s="9">
        <v>0</v>
      </c>
      <c r="I58" s="9">
        <v>0</v>
      </c>
    </row>
    <row r="59" spans="1:9" s="4" customFormat="1" ht="12.75" x14ac:dyDescent="0.2">
      <c r="A59" s="8" t="s">
        <v>82</v>
      </c>
      <c r="B59" s="9">
        <v>7042825.7423999999</v>
      </c>
      <c r="C59" s="9">
        <v>18311202.209685504</v>
      </c>
      <c r="D59" s="9">
        <v>7042825.7423999999</v>
      </c>
      <c r="E59" s="9">
        <v>10757192.230108202</v>
      </c>
      <c r="F59" s="9">
        <v>7042825.7423999999</v>
      </c>
      <c r="G59" s="9">
        <v>9898991.6957165953</v>
      </c>
      <c r="H59" s="9">
        <v>7042825.7423999999</v>
      </c>
      <c r="I59" s="9">
        <v>6521502.3905759528</v>
      </c>
    </row>
    <row r="60" spans="1:9" s="4" customFormat="1" ht="12.75" x14ac:dyDescent="0.2">
      <c r="A60" s="12"/>
    </row>
    <row r="61" spans="1:9" s="4" customFormat="1" ht="12.75" x14ac:dyDescent="0.2">
      <c r="A61" s="6" t="s">
        <v>112</v>
      </c>
      <c r="B61" s="7"/>
      <c r="C61" s="7"/>
      <c r="D61" s="7"/>
      <c r="E61" s="7"/>
      <c r="F61" s="7"/>
      <c r="G61" s="7"/>
      <c r="H61" s="7"/>
      <c r="I61" s="7"/>
    </row>
    <row r="62" spans="1:9" s="4" customFormat="1" ht="12.75" x14ac:dyDescent="0.2">
      <c r="A62" s="8" t="s">
        <v>113</v>
      </c>
      <c r="B62" s="9"/>
      <c r="C62" s="9"/>
      <c r="D62" s="9">
        <v>0</v>
      </c>
      <c r="E62" s="9">
        <v>349794374.75424933</v>
      </c>
      <c r="F62" s="9">
        <v>0</v>
      </c>
      <c r="G62" s="9">
        <v>0</v>
      </c>
      <c r="H62" s="9">
        <v>0</v>
      </c>
      <c r="I62" s="9">
        <v>0</v>
      </c>
    </row>
    <row r="63" spans="1:9" s="4" customFormat="1" ht="12.75" x14ac:dyDescent="0.2">
      <c r="A63" s="8" t="s">
        <v>114</v>
      </c>
      <c r="B63" s="9"/>
      <c r="C63" s="9"/>
      <c r="D63" s="9">
        <v>0</v>
      </c>
      <c r="E63" s="9">
        <v>389315534.54827839</v>
      </c>
      <c r="F63" s="9">
        <v>0</v>
      </c>
      <c r="G63" s="9">
        <v>0</v>
      </c>
      <c r="H63" s="9">
        <v>0</v>
      </c>
      <c r="I63" s="9">
        <v>0</v>
      </c>
    </row>
    <row r="64" spans="1:9" s="4" customFormat="1" ht="12.75" x14ac:dyDescent="0.2">
      <c r="A64" s="12"/>
    </row>
    <row r="65" spans="1:19" s="15" customFormat="1" ht="12.75" x14ac:dyDescent="0.2">
      <c r="A65" s="13" t="s">
        <v>64</v>
      </c>
      <c r="B65" s="14">
        <f>SUM(B18:B64)</f>
        <v>4066310165.834857</v>
      </c>
      <c r="C65" s="14">
        <f t="shared" ref="C65:I65" si="0">SUM(C18:C64)</f>
        <v>5347148494.421587</v>
      </c>
      <c r="D65" s="14">
        <f t="shared" si="0"/>
        <v>13903317391.87751</v>
      </c>
      <c r="E65" s="14">
        <f t="shared" si="0"/>
        <v>7334647990.8054256</v>
      </c>
      <c r="F65" s="14">
        <f t="shared" si="0"/>
        <v>14199088866.236473</v>
      </c>
      <c r="G65" s="14">
        <f t="shared" si="0"/>
        <v>6774043625.9655104</v>
      </c>
      <c r="H65" s="14">
        <f t="shared" si="0"/>
        <v>33902464809.719128</v>
      </c>
      <c r="I65" s="14">
        <f t="shared" si="0"/>
        <v>6772887016.1421232</v>
      </c>
    </row>
    <row r="66" spans="1:19" s="4" customFormat="1" ht="12.75" x14ac:dyDescent="0.2">
      <c r="A66" s="13" t="s">
        <v>65</v>
      </c>
      <c r="B66" s="79">
        <f>+B65+C65</f>
        <v>9413458660.256443</v>
      </c>
      <c r="C66" s="79"/>
      <c r="D66" s="79">
        <f>+D65+E65</f>
        <v>21237965382.682938</v>
      </c>
      <c r="E66" s="79"/>
      <c r="F66" s="79">
        <f>+F65+G65</f>
        <v>20973132492.201984</v>
      </c>
      <c r="G66" s="79"/>
      <c r="H66" s="79">
        <f>+H65+I65</f>
        <v>40675351825.861252</v>
      </c>
      <c r="I66" s="79"/>
    </row>
    <row r="67" spans="1:19" s="4" customFormat="1" ht="12.75" x14ac:dyDescent="0.2">
      <c r="A67" s="16" t="s">
        <v>66</v>
      </c>
      <c r="B67" s="76">
        <v>84.144999999999996</v>
      </c>
      <c r="C67" s="76"/>
      <c r="D67" s="76">
        <v>125</v>
      </c>
      <c r="E67" s="76"/>
      <c r="F67" s="76">
        <v>172</v>
      </c>
      <c r="G67" s="76"/>
      <c r="H67" s="76">
        <v>207.2345</v>
      </c>
      <c r="I67" s="76"/>
    </row>
    <row r="68" spans="1:19" s="4" customFormat="1" ht="12.75" x14ac:dyDescent="0.2">
      <c r="A68" s="16" t="s">
        <v>89</v>
      </c>
      <c r="B68" s="65">
        <v>0.34250000000000003</v>
      </c>
      <c r="C68" s="65"/>
      <c r="D68" s="65">
        <v>0.38</v>
      </c>
      <c r="E68" s="65"/>
      <c r="F68" s="65">
        <v>0.33100000000000002</v>
      </c>
      <c r="G68" s="65"/>
      <c r="H68" s="65">
        <v>0.26258300000000001</v>
      </c>
      <c r="I68" s="65"/>
    </row>
    <row r="69" spans="1:19" s="4" customFormat="1" ht="12.75" x14ac:dyDescent="0.2">
      <c r="A69" s="16" t="s">
        <v>90</v>
      </c>
      <c r="B69" s="66">
        <v>64.319999999999993</v>
      </c>
      <c r="C69" s="66"/>
      <c r="D69" s="66">
        <v>97.152600000000007</v>
      </c>
      <c r="E69" s="66"/>
      <c r="F69" s="66">
        <v>136.55330000000001</v>
      </c>
      <c r="G69" s="66"/>
      <c r="H69" s="66">
        <v>178.92320000000001</v>
      </c>
      <c r="I69" s="66"/>
    </row>
    <row r="70" spans="1:19" s="4" customFormat="1" ht="12.75" x14ac:dyDescent="0.2">
      <c r="A70" s="17"/>
      <c r="D70" s="28"/>
      <c r="E70" s="28"/>
      <c r="F70" s="28"/>
      <c r="G70" s="28"/>
      <c r="H70" s="28"/>
      <c r="I70" s="28"/>
    </row>
    <row r="71" spans="1:19" s="4" customFormat="1" ht="12.75" x14ac:dyDescent="0.2">
      <c r="A71" s="27" t="s">
        <v>63</v>
      </c>
      <c r="D71"/>
      <c r="E71"/>
      <c r="F71"/>
      <c r="G71"/>
      <c r="H71"/>
      <c r="I71"/>
    </row>
    <row r="72" spans="1:19" x14ac:dyDescent="0.2">
      <c r="A72" s="27" t="s">
        <v>71</v>
      </c>
      <c r="L72" s="19"/>
      <c r="M72" s="19"/>
      <c r="N72" s="19"/>
      <c r="O72" s="19"/>
      <c r="P72" s="19"/>
      <c r="Q72" s="19"/>
      <c r="R72" s="19"/>
      <c r="S72" s="19"/>
    </row>
    <row r="73" spans="1:19" x14ac:dyDescent="0.2">
      <c r="A73" s="27"/>
    </row>
    <row r="75" spans="1:19" x14ac:dyDescent="0.2">
      <c r="C75" s="26"/>
      <c r="L75" s="19"/>
      <c r="M75" s="19"/>
      <c r="N75" s="19"/>
      <c r="O75" s="19"/>
      <c r="P75" s="19"/>
      <c r="Q75" s="19"/>
      <c r="R75" s="19"/>
      <c r="S75" s="19"/>
    </row>
    <row r="76" spans="1:19" x14ac:dyDescent="0.2">
      <c r="B76" s="83"/>
      <c r="C76" s="83"/>
      <c r="D76" s="83"/>
      <c r="E76" s="83"/>
      <c r="F76" s="83"/>
      <c r="G76" s="83"/>
      <c r="L76" s="19"/>
      <c r="M76" s="19"/>
      <c r="N76" s="19"/>
      <c r="O76" s="19"/>
      <c r="P76" s="19"/>
      <c r="Q76" s="19"/>
      <c r="R76" s="19"/>
      <c r="S76" s="19"/>
    </row>
  </sheetData>
  <sortState ref="A49:S52">
    <sortCondition descending="1" ref="C49:C52"/>
  </sortState>
  <mergeCells count="26">
    <mergeCell ref="B5:E5"/>
    <mergeCell ref="B76:C76"/>
    <mergeCell ref="D76:E76"/>
    <mergeCell ref="F76:G76"/>
    <mergeCell ref="F15:G15"/>
    <mergeCell ref="B66:C66"/>
    <mergeCell ref="D66:E66"/>
    <mergeCell ref="F66:G66"/>
    <mergeCell ref="D67:E67"/>
    <mergeCell ref="B68:C68"/>
    <mergeCell ref="D68:E68"/>
    <mergeCell ref="B69:C69"/>
    <mergeCell ref="D69:E69"/>
    <mergeCell ref="F68:G68"/>
    <mergeCell ref="F69:G69"/>
    <mergeCell ref="H68:I68"/>
    <mergeCell ref="H69:I69"/>
    <mergeCell ref="A13:A16"/>
    <mergeCell ref="B13:I14"/>
    <mergeCell ref="B67:C67"/>
    <mergeCell ref="H15:I15"/>
    <mergeCell ref="H66:I66"/>
    <mergeCell ref="B15:C15"/>
    <mergeCell ref="D15:E15"/>
    <mergeCell ref="F67:G67"/>
    <mergeCell ref="H67:I67"/>
  </mergeCells>
  <phoneticPr fontId="7" type="noConversion"/>
  <printOptions horizontalCentered="1"/>
  <pageMargins left="0" right="0" top="0" bottom="1.1811023622047245" header="0" footer="0"/>
  <pageSetup paperSize="5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zoomScaleNormal="100" workbookViewId="0">
      <pane xSplit="3" ySplit="25" topLeftCell="D26" activePane="bottomRight" state="frozen"/>
      <selection pane="topRight" activeCell="D1" sqref="D1"/>
      <selection pane="bottomLeft" activeCell="A26" sqref="A26"/>
      <selection pane="bottomRight"/>
    </sheetView>
  </sheetViews>
  <sheetFormatPr baseColWidth="10" defaultColWidth="9.140625" defaultRowHeight="12.75" x14ac:dyDescent="0.2"/>
  <cols>
    <col min="1" max="1" width="25.28515625" style="32" customWidth="1"/>
    <col min="2" max="2" width="31.85546875" style="32" bestFit="1" customWidth="1"/>
    <col min="3" max="3" width="24.85546875" style="32" customWidth="1"/>
    <col min="4" max="4" width="11.85546875" style="32" bestFit="1" customWidth="1"/>
    <col min="5" max="5" width="12.28515625" style="32" bestFit="1" customWidth="1"/>
    <col min="6" max="6" width="10.85546875" style="32" bestFit="1" customWidth="1"/>
    <col min="7" max="7" width="12.28515625" style="32" bestFit="1" customWidth="1"/>
    <col min="8" max="8" width="10.85546875" style="32" bestFit="1" customWidth="1"/>
    <col min="9" max="9" width="12.28515625" style="32" bestFit="1" customWidth="1"/>
    <col min="10" max="10" width="10.85546875" style="32" bestFit="1" customWidth="1"/>
    <col min="11" max="11" width="12.28515625" style="32" bestFit="1" customWidth="1"/>
    <col min="12" max="12" width="10.85546875" style="32" bestFit="1" customWidth="1"/>
    <col min="13" max="13" width="12.28515625" style="32" customWidth="1"/>
    <col min="14" max="16" width="10.85546875" style="32" bestFit="1" customWidth="1"/>
    <col min="17" max="17" width="12.28515625" style="32" bestFit="1" customWidth="1"/>
    <col min="18" max="18" width="10.85546875" style="32" bestFit="1" customWidth="1"/>
    <col min="19" max="19" width="9.85546875" style="32" bestFit="1" customWidth="1"/>
    <col min="20" max="20" width="12.28515625" style="32" bestFit="1" customWidth="1"/>
    <col min="21" max="21" width="10.85546875" style="32" bestFit="1" customWidth="1"/>
    <col min="22" max="22" width="10.85546875" style="32" customWidth="1"/>
    <col min="23" max="23" width="12.85546875" style="32" bestFit="1" customWidth="1"/>
    <col min="24" max="24" width="12.28515625" style="32" bestFit="1" customWidth="1"/>
    <col min="25" max="26" width="10.85546875" style="32" bestFit="1" customWidth="1"/>
    <col min="27" max="27" width="12.28515625" style="32" customWidth="1"/>
    <col min="28" max="28" width="13.28515625" style="32" customWidth="1"/>
    <col min="29" max="31" width="14.140625" style="32" bestFit="1" customWidth="1"/>
    <col min="32" max="32" width="13.28515625" style="32" bestFit="1" customWidth="1"/>
    <col min="33" max="34" width="11.140625" style="32" bestFit="1" customWidth="1"/>
    <col min="35" max="35" width="12.7109375" style="32" bestFit="1" customWidth="1"/>
    <col min="36" max="37" width="11.140625" style="32" bestFit="1" customWidth="1"/>
    <col min="38" max="38" width="12.7109375" style="32" bestFit="1" customWidth="1"/>
    <col min="39" max="40" width="11.140625" style="32" bestFit="1" customWidth="1"/>
    <col min="41" max="41" width="12.7109375" style="32" bestFit="1" customWidth="1"/>
    <col min="42" max="42" width="11.140625" style="32" bestFit="1" customWidth="1"/>
    <col min="43" max="43" width="12.7109375" style="32" bestFit="1" customWidth="1"/>
    <col min="44" max="44" width="13.7109375" style="32" customWidth="1"/>
    <col min="45" max="45" width="13.7109375" style="32" bestFit="1" customWidth="1"/>
    <col min="46" max="16384" width="9.140625" style="32"/>
  </cols>
  <sheetData>
    <row r="1" spans="1:2" s="3" customFormat="1" ht="15" customHeight="1" x14ac:dyDescent="0.25">
      <c r="A1" s="1" t="s">
        <v>95</v>
      </c>
    </row>
    <row r="2" spans="1:2" s="3" customFormat="1" ht="15" customHeight="1" x14ac:dyDescent="0.25">
      <c r="A2" s="1" t="s">
        <v>118</v>
      </c>
    </row>
    <row r="3" spans="1:2" s="3" customFormat="1" ht="15" customHeight="1" x14ac:dyDescent="0.25">
      <c r="A3" s="34"/>
    </row>
    <row r="4" spans="1:2" s="3" customFormat="1" ht="15" customHeight="1" x14ac:dyDescent="0.25">
      <c r="A4" s="34" t="s">
        <v>1</v>
      </c>
    </row>
    <row r="5" spans="1:2" s="3" customFormat="1" ht="15" customHeight="1" x14ac:dyDescent="0.25">
      <c r="A5" s="34"/>
    </row>
    <row r="6" spans="1:2" s="3" customFormat="1" ht="15" customHeight="1" x14ac:dyDescent="0.25">
      <c r="A6" s="2" t="s">
        <v>13</v>
      </c>
    </row>
    <row r="7" spans="1:2" s="3" customFormat="1" ht="15" customHeight="1" x14ac:dyDescent="0.25">
      <c r="A7" s="34"/>
    </row>
    <row r="8" spans="1:2" s="3" customFormat="1" ht="15" customHeight="1" x14ac:dyDescent="0.25">
      <c r="A8" s="34" t="s">
        <v>14</v>
      </c>
    </row>
    <row r="9" spans="1:2" s="3" customFormat="1" ht="15" customHeight="1" x14ac:dyDescent="0.25">
      <c r="A9" s="34"/>
    </row>
    <row r="10" spans="1:2" s="3" customFormat="1" ht="15" customHeight="1" x14ac:dyDescent="0.25">
      <c r="A10" s="1" t="s">
        <v>15</v>
      </c>
    </row>
    <row r="11" spans="1:2" s="3" customFormat="1" ht="15" customHeight="1" x14ac:dyDescent="0.25">
      <c r="A11" s="64" t="s">
        <v>119</v>
      </c>
    </row>
    <row r="12" spans="1:2" hidden="1" x14ac:dyDescent="0.2"/>
    <row r="13" spans="1:2" hidden="1" x14ac:dyDescent="0.2"/>
    <row r="14" spans="1:2" hidden="1" x14ac:dyDescent="0.2">
      <c r="A14" s="29" t="s">
        <v>23</v>
      </c>
      <c r="B14" s="30" t="s">
        <v>17</v>
      </c>
    </row>
    <row r="15" spans="1:2" hidden="1" x14ac:dyDescent="0.2">
      <c r="A15" s="29" t="s">
        <v>24</v>
      </c>
      <c r="B15" s="30" t="s">
        <v>17</v>
      </c>
    </row>
    <row r="16" spans="1:2" hidden="1" x14ac:dyDescent="0.2">
      <c r="A16" s="29" t="s">
        <v>16</v>
      </c>
      <c r="B16" s="30" t="s">
        <v>17</v>
      </c>
    </row>
    <row r="17" spans="1:30" hidden="1" x14ac:dyDescent="0.2">
      <c r="A17" s="29" t="s">
        <v>18</v>
      </c>
      <c r="B17" s="30" t="s">
        <v>17</v>
      </c>
    </row>
    <row r="18" spans="1:30" hidden="1" x14ac:dyDescent="0.2">
      <c r="A18" s="29" t="s">
        <v>19</v>
      </c>
      <c r="B18" s="30" t="s">
        <v>17</v>
      </c>
    </row>
    <row r="19" spans="1:30" hidden="1" x14ac:dyDescent="0.2">
      <c r="A19" s="29" t="s">
        <v>27</v>
      </c>
      <c r="B19" s="30" t="s">
        <v>17</v>
      </c>
    </row>
    <row r="20" spans="1:30" hidden="1" x14ac:dyDescent="0.2">
      <c r="A20" s="29" t="s">
        <v>20</v>
      </c>
      <c r="B20" s="30" t="s">
        <v>17</v>
      </c>
    </row>
    <row r="21" spans="1:30" hidden="1" x14ac:dyDescent="0.2">
      <c r="A21" s="29" t="s">
        <v>21</v>
      </c>
      <c r="B21" s="30" t="s">
        <v>17</v>
      </c>
    </row>
    <row r="22" spans="1:30" hidden="1" x14ac:dyDescent="0.2">
      <c r="A22" s="29" t="s">
        <v>22</v>
      </c>
      <c r="B22" s="30" t="s">
        <v>17</v>
      </c>
    </row>
    <row r="24" spans="1:30" s="40" customFormat="1" x14ac:dyDescent="0.2">
      <c r="A24" s="36" t="s">
        <v>40</v>
      </c>
      <c r="B24" s="37"/>
      <c r="C24" s="58"/>
      <c r="D24" s="46" t="s">
        <v>25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8"/>
      <c r="AC24" s="39"/>
      <c r="AD24" s="39"/>
    </row>
    <row r="25" spans="1:30" s="45" customFormat="1" x14ac:dyDescent="0.2">
      <c r="A25" s="41" t="s">
        <v>26</v>
      </c>
      <c r="B25" s="41" t="s">
        <v>41</v>
      </c>
      <c r="C25" s="59" t="s">
        <v>28</v>
      </c>
      <c r="D25" s="42" t="s">
        <v>75</v>
      </c>
      <c r="E25" s="42" t="s">
        <v>76</v>
      </c>
      <c r="F25" s="42" t="s">
        <v>77</v>
      </c>
      <c r="G25" s="42" t="s">
        <v>83</v>
      </c>
      <c r="H25" s="42" t="s">
        <v>84</v>
      </c>
      <c r="I25" s="42" t="s">
        <v>85</v>
      </c>
      <c r="J25" s="42" t="s">
        <v>86</v>
      </c>
      <c r="K25" s="42" t="s">
        <v>87</v>
      </c>
      <c r="L25" s="42" t="s">
        <v>88</v>
      </c>
      <c r="M25" s="42" t="s">
        <v>91</v>
      </c>
      <c r="N25" s="42" t="s">
        <v>92</v>
      </c>
      <c r="O25" s="42" t="s">
        <v>93</v>
      </c>
      <c r="P25" s="55" t="s">
        <v>96</v>
      </c>
      <c r="Q25" s="55" t="s">
        <v>97</v>
      </c>
      <c r="R25" s="55" t="s">
        <v>98</v>
      </c>
      <c r="S25" s="55" t="s">
        <v>100</v>
      </c>
      <c r="T25" s="55" t="s">
        <v>101</v>
      </c>
      <c r="U25" s="55" t="s">
        <v>102</v>
      </c>
      <c r="V25" s="55" t="s">
        <v>104</v>
      </c>
      <c r="W25" s="55" t="s">
        <v>105</v>
      </c>
      <c r="X25" s="55" t="s">
        <v>106</v>
      </c>
      <c r="Y25" s="55" t="s">
        <v>115</v>
      </c>
      <c r="Z25" s="55" t="s">
        <v>116</v>
      </c>
      <c r="AA25" s="55" t="s">
        <v>117</v>
      </c>
      <c r="AB25" s="43" t="s">
        <v>29</v>
      </c>
      <c r="AC25" s="44"/>
      <c r="AD25" s="44"/>
    </row>
    <row r="26" spans="1:30" s="40" customFormat="1" x14ac:dyDescent="0.2">
      <c r="A26" s="36" t="s">
        <v>30</v>
      </c>
      <c r="B26" s="36" t="s">
        <v>31</v>
      </c>
      <c r="C26" s="60" t="s">
        <v>32</v>
      </c>
      <c r="D26" s="46">
        <v>365786961.16000003</v>
      </c>
      <c r="E26" s="46">
        <v>978237895.17999995</v>
      </c>
      <c r="F26" s="46">
        <v>155233449.31999999</v>
      </c>
      <c r="G26" s="46">
        <v>1396114562.3099999</v>
      </c>
      <c r="H26" s="46">
        <v>224974657.62</v>
      </c>
      <c r="I26" s="46">
        <v>953235485.98000002</v>
      </c>
      <c r="J26" s="46">
        <v>529877486.20999998</v>
      </c>
      <c r="K26" s="46">
        <v>1186292223.6800001</v>
      </c>
      <c r="L26" s="46">
        <v>372968265.37</v>
      </c>
      <c r="M26" s="46">
        <v>2005199769.0799999</v>
      </c>
      <c r="N26" s="46">
        <v>857610978.02999997</v>
      </c>
      <c r="O26" s="46">
        <v>245848986.80000001</v>
      </c>
      <c r="P26" s="46">
        <v>291121756.76999998</v>
      </c>
      <c r="Q26" s="46">
        <v>816215363.48000002</v>
      </c>
      <c r="R26" s="46">
        <v>102795943.62</v>
      </c>
      <c r="S26" s="46">
        <v>4650827.87</v>
      </c>
      <c r="T26" s="46">
        <v>2082970253.1800001</v>
      </c>
      <c r="U26" s="46">
        <v>440456899.57999998</v>
      </c>
      <c r="V26" s="46">
        <v>303732217.44999999</v>
      </c>
      <c r="W26" s="46">
        <v>-1716776398.55</v>
      </c>
      <c r="X26" s="46">
        <v>2366144584.8400002</v>
      </c>
      <c r="Y26" s="46">
        <v>41745640.079999998</v>
      </c>
      <c r="Z26" s="46">
        <v>51797563.5</v>
      </c>
      <c r="AA26" s="46">
        <v>2598082277.5</v>
      </c>
      <c r="AB26" s="47">
        <f t="shared" ref="AB26:AB38" si="0">SUM(D26:AA26)</f>
        <v>16654317650.060003</v>
      </c>
      <c r="AC26" s="39"/>
      <c r="AD26" s="39"/>
    </row>
    <row r="27" spans="1:30" s="40" customFormat="1" x14ac:dyDescent="0.2">
      <c r="A27" s="48"/>
      <c r="B27" s="48"/>
      <c r="C27" s="61" t="s">
        <v>33</v>
      </c>
      <c r="D27" s="40">
        <v>1123748.81</v>
      </c>
      <c r="E27" s="40">
        <v>26021.61</v>
      </c>
      <c r="F27" s="40">
        <v>198207.75</v>
      </c>
      <c r="G27" s="40">
        <v>3315710.86</v>
      </c>
      <c r="H27" s="40">
        <v>2320938.4</v>
      </c>
      <c r="I27" s="40">
        <v>2802271.75</v>
      </c>
      <c r="J27" s="40">
        <v>473414.69</v>
      </c>
      <c r="K27" s="40">
        <v>-307162.94</v>
      </c>
      <c r="L27" s="40">
        <v>2708355.74</v>
      </c>
      <c r="M27" s="40">
        <v>17212.5</v>
      </c>
      <c r="N27" s="40">
        <v>1894210.46</v>
      </c>
      <c r="O27" s="40">
        <v>40092.42</v>
      </c>
      <c r="P27" s="40">
        <v>1913040.72</v>
      </c>
      <c r="Q27" s="40">
        <v>24329.31</v>
      </c>
      <c r="R27" s="40">
        <v>1163985.8400000001</v>
      </c>
      <c r="S27" s="40">
        <v>8964.98</v>
      </c>
      <c r="T27" s="40">
        <v>7841.25</v>
      </c>
      <c r="U27" s="40">
        <v>55957.64</v>
      </c>
      <c r="V27" s="40">
        <v>3766402.31</v>
      </c>
      <c r="W27" s="40">
        <v>-112052.71</v>
      </c>
      <c r="X27" s="40">
        <v>5404282.9500000002</v>
      </c>
      <c r="Y27" s="40">
        <v>141870839.96000001</v>
      </c>
      <c r="Z27" s="40">
        <v>10354360.720000001</v>
      </c>
      <c r="AA27" s="40">
        <v>-1381648.9</v>
      </c>
      <c r="AB27" s="49">
        <f t="shared" si="0"/>
        <v>177689326.12</v>
      </c>
      <c r="AC27" s="39"/>
      <c r="AD27" s="39"/>
    </row>
    <row r="28" spans="1:30" s="40" customFormat="1" x14ac:dyDescent="0.2">
      <c r="A28" s="48"/>
      <c r="B28" s="36" t="s">
        <v>34</v>
      </c>
      <c r="C28" s="58"/>
      <c r="D28" s="46">
        <v>366910709.97000003</v>
      </c>
      <c r="E28" s="46">
        <v>978263916.78999996</v>
      </c>
      <c r="F28" s="46">
        <v>155431657.06999999</v>
      </c>
      <c r="G28" s="46">
        <v>1399430273.1699998</v>
      </c>
      <c r="H28" s="46">
        <v>227295596.02000001</v>
      </c>
      <c r="I28" s="46">
        <v>956037757.73000002</v>
      </c>
      <c r="J28" s="46">
        <v>530350900.89999998</v>
      </c>
      <c r="K28" s="46">
        <v>1185985060.74</v>
      </c>
      <c r="L28" s="46">
        <v>375676621.11000001</v>
      </c>
      <c r="M28" s="46">
        <v>2005216981.5799999</v>
      </c>
      <c r="N28" s="46">
        <v>859505188.49000001</v>
      </c>
      <c r="O28" s="46">
        <v>245889079.22</v>
      </c>
      <c r="P28" s="46">
        <v>293034797.49000001</v>
      </c>
      <c r="Q28" s="46">
        <v>816239692.78999996</v>
      </c>
      <c r="R28" s="46">
        <v>103959929.46000001</v>
      </c>
      <c r="S28" s="46">
        <v>4659792.8500000006</v>
      </c>
      <c r="T28" s="46">
        <v>2082978094.4300001</v>
      </c>
      <c r="U28" s="46">
        <v>440512857.21999997</v>
      </c>
      <c r="V28" s="46">
        <v>307498619.75999999</v>
      </c>
      <c r="W28" s="46">
        <v>-1716888451.26</v>
      </c>
      <c r="X28" s="46">
        <v>2371548867.79</v>
      </c>
      <c r="Y28" s="46">
        <v>183616480.04000002</v>
      </c>
      <c r="Z28" s="46">
        <v>62151924.219999999</v>
      </c>
      <c r="AA28" s="46">
        <v>2596700628.5999999</v>
      </c>
      <c r="AB28" s="47">
        <f t="shared" si="0"/>
        <v>16832006976.18</v>
      </c>
      <c r="AC28" s="39"/>
      <c r="AD28" s="39"/>
    </row>
    <row r="29" spans="1:30" s="40" customFormat="1" x14ac:dyDescent="0.2">
      <c r="A29" s="48"/>
      <c r="B29" s="36" t="s">
        <v>42</v>
      </c>
      <c r="C29" s="60" t="s">
        <v>35</v>
      </c>
      <c r="D29" s="46">
        <v>23837324.09</v>
      </c>
      <c r="E29" s="46">
        <v>30765501.010000002</v>
      </c>
      <c r="F29" s="46">
        <v>99318886.650000006</v>
      </c>
      <c r="G29" s="46">
        <v>94436801.430000007</v>
      </c>
      <c r="H29" s="46">
        <v>96169829.469999999</v>
      </c>
      <c r="I29" s="46">
        <v>92254442.329999998</v>
      </c>
      <c r="J29" s="46">
        <v>101757404.88</v>
      </c>
      <c r="K29" s="46">
        <v>100900307.09</v>
      </c>
      <c r="L29" s="46">
        <v>101489488.05</v>
      </c>
      <c r="M29" s="46">
        <v>104873900.01000001</v>
      </c>
      <c r="N29" s="46">
        <v>40741924.560000002</v>
      </c>
      <c r="O29" s="46">
        <v>271073101.01999998</v>
      </c>
      <c r="P29" s="46">
        <v>283011500.12</v>
      </c>
      <c r="Q29" s="46">
        <v>321108414.56</v>
      </c>
      <c r="R29" s="46">
        <v>305356003.94</v>
      </c>
      <c r="S29" s="46">
        <v>45485145.609999999</v>
      </c>
      <c r="T29" s="46">
        <v>572891374.27999997</v>
      </c>
      <c r="U29" s="46">
        <v>311862966.44999999</v>
      </c>
      <c r="V29" s="46">
        <v>313558731.36000001</v>
      </c>
      <c r="W29" s="46">
        <v>355595896.11000001</v>
      </c>
      <c r="X29" s="46">
        <v>324002443.72000003</v>
      </c>
      <c r="Y29" s="46">
        <v>38925297.060000002</v>
      </c>
      <c r="Z29" s="46">
        <v>36671160.170000002</v>
      </c>
      <c r="AA29" s="46">
        <v>37924390.469999999</v>
      </c>
      <c r="AB29" s="47">
        <f t="shared" si="0"/>
        <v>4104012234.4399996</v>
      </c>
      <c r="AC29" s="39"/>
      <c r="AD29" s="39"/>
    </row>
    <row r="30" spans="1:30" s="40" customFormat="1" x14ac:dyDescent="0.2">
      <c r="A30" s="48"/>
      <c r="B30" s="36" t="s">
        <v>43</v>
      </c>
      <c r="C30" s="58"/>
      <c r="D30" s="46">
        <v>23837324.09</v>
      </c>
      <c r="E30" s="46">
        <v>30765501.010000002</v>
      </c>
      <c r="F30" s="46">
        <v>99318886.650000006</v>
      </c>
      <c r="G30" s="46">
        <v>94436801.430000007</v>
      </c>
      <c r="H30" s="46">
        <v>96169829.469999999</v>
      </c>
      <c r="I30" s="46">
        <v>92254442.329999998</v>
      </c>
      <c r="J30" s="46">
        <v>101757404.88</v>
      </c>
      <c r="K30" s="46">
        <v>100900307.09</v>
      </c>
      <c r="L30" s="46">
        <v>101489488.05</v>
      </c>
      <c r="M30" s="46">
        <v>104873900.01000001</v>
      </c>
      <c r="N30" s="46">
        <v>40741924.560000002</v>
      </c>
      <c r="O30" s="46">
        <v>271073101.01999998</v>
      </c>
      <c r="P30" s="46">
        <v>283011500.12</v>
      </c>
      <c r="Q30" s="46">
        <v>321108414.56</v>
      </c>
      <c r="R30" s="46">
        <v>305356003.94</v>
      </c>
      <c r="S30" s="46">
        <v>45485145.609999999</v>
      </c>
      <c r="T30" s="46">
        <v>572891374.27999997</v>
      </c>
      <c r="U30" s="46">
        <v>311862966.44999999</v>
      </c>
      <c r="V30" s="46">
        <v>313558731.36000001</v>
      </c>
      <c r="W30" s="46">
        <v>355595896.11000001</v>
      </c>
      <c r="X30" s="46">
        <v>324002443.72000003</v>
      </c>
      <c r="Y30" s="46">
        <v>38925297.060000002</v>
      </c>
      <c r="Z30" s="46">
        <v>36671160.170000002</v>
      </c>
      <c r="AA30" s="46">
        <v>37924390.469999999</v>
      </c>
      <c r="AB30" s="47">
        <f t="shared" si="0"/>
        <v>4104012234.4399996</v>
      </c>
      <c r="AC30" s="39"/>
      <c r="AD30" s="39"/>
    </row>
    <row r="31" spans="1:30" s="45" customFormat="1" x14ac:dyDescent="0.2">
      <c r="A31" s="41" t="s">
        <v>36</v>
      </c>
      <c r="B31" s="50"/>
      <c r="C31" s="62"/>
      <c r="D31" s="42">
        <v>390748034.06</v>
      </c>
      <c r="E31" s="42">
        <v>1009029417.8</v>
      </c>
      <c r="F31" s="42">
        <v>254750543.72</v>
      </c>
      <c r="G31" s="42">
        <v>1493867074.5999999</v>
      </c>
      <c r="H31" s="42">
        <v>323465425.49000001</v>
      </c>
      <c r="I31" s="42">
        <v>1048292200.0600001</v>
      </c>
      <c r="J31" s="42">
        <v>632108305.77999997</v>
      </c>
      <c r="K31" s="42">
        <v>1286885367.8299999</v>
      </c>
      <c r="L31" s="42">
        <v>477166109.16000003</v>
      </c>
      <c r="M31" s="42">
        <v>2110090881.5899999</v>
      </c>
      <c r="N31" s="42">
        <v>900247113.04999995</v>
      </c>
      <c r="O31" s="42">
        <v>516962180.24000001</v>
      </c>
      <c r="P31" s="42">
        <v>576046297.61000001</v>
      </c>
      <c r="Q31" s="42">
        <v>1137348107.3499999</v>
      </c>
      <c r="R31" s="42">
        <v>409315933.39999998</v>
      </c>
      <c r="S31" s="42">
        <v>50144938.460000001</v>
      </c>
      <c r="T31" s="42">
        <v>2655869468.71</v>
      </c>
      <c r="U31" s="42">
        <v>752375823.66999996</v>
      </c>
      <c r="V31" s="42">
        <v>621057351.12</v>
      </c>
      <c r="W31" s="42">
        <v>-1361292555.1500001</v>
      </c>
      <c r="X31" s="42">
        <v>2695551311.5100002</v>
      </c>
      <c r="Y31" s="42">
        <v>222541777.10000002</v>
      </c>
      <c r="Z31" s="42">
        <v>98823084.390000001</v>
      </c>
      <c r="AA31" s="42">
        <v>2634625019.0699997</v>
      </c>
      <c r="AB31" s="43">
        <f t="shared" si="0"/>
        <v>20936019210.619999</v>
      </c>
      <c r="AC31" s="44"/>
      <c r="AD31" s="44"/>
    </row>
    <row r="32" spans="1:30" s="40" customFormat="1" x14ac:dyDescent="0.2">
      <c r="A32" s="36" t="s">
        <v>37</v>
      </c>
      <c r="B32" s="36" t="s">
        <v>31</v>
      </c>
      <c r="C32" s="60" t="s">
        <v>32</v>
      </c>
      <c r="D32" s="46">
        <v>0</v>
      </c>
      <c r="E32" s="46">
        <v>0</v>
      </c>
      <c r="F32" s="46">
        <v>46757197.890000001</v>
      </c>
      <c r="G32" s="46">
        <v>21769066.23</v>
      </c>
      <c r="H32" s="46">
        <v>37487720.049999997</v>
      </c>
      <c r="I32" s="46">
        <v>38693523.530000001</v>
      </c>
      <c r="J32" s="46">
        <v>1135948.05</v>
      </c>
      <c r="K32" s="46">
        <v>32329496.16</v>
      </c>
      <c r="L32" s="46">
        <v>63044263.68</v>
      </c>
      <c r="M32" s="46">
        <v>0</v>
      </c>
      <c r="N32" s="46">
        <v>562754.88</v>
      </c>
      <c r="O32" s="46">
        <v>99929516.75</v>
      </c>
      <c r="P32" s="46">
        <v>0</v>
      </c>
      <c r="Q32" s="46"/>
      <c r="R32" s="46">
        <v>56294556.130000003</v>
      </c>
      <c r="S32" s="46"/>
      <c r="T32" s="46">
        <v>78860951.359999999</v>
      </c>
      <c r="U32" s="46">
        <v>757014.37</v>
      </c>
      <c r="V32" s="46">
        <v>58339428.380000003</v>
      </c>
      <c r="W32" s="46">
        <v>27203756.399999999</v>
      </c>
      <c r="X32" s="46"/>
      <c r="Y32" s="46"/>
      <c r="Z32" s="46">
        <v>105309125.91</v>
      </c>
      <c r="AA32" s="46">
        <v>54443694.880000003</v>
      </c>
      <c r="AB32" s="47">
        <f t="shared" si="0"/>
        <v>722918014.64999998</v>
      </c>
      <c r="AC32" s="39"/>
      <c r="AD32" s="39"/>
    </row>
    <row r="33" spans="1:45" s="40" customFormat="1" x14ac:dyDescent="0.2">
      <c r="A33" s="48"/>
      <c r="B33" s="48"/>
      <c r="C33" s="61" t="s">
        <v>33</v>
      </c>
      <c r="D33" s="40">
        <v>0</v>
      </c>
      <c r="E33" s="40">
        <v>0</v>
      </c>
      <c r="F33" s="40">
        <v>1685290.9</v>
      </c>
      <c r="H33" s="40">
        <v>1242733.71</v>
      </c>
      <c r="K33" s="40">
        <v>2501964.2999999998</v>
      </c>
      <c r="M33" s="40">
        <v>0</v>
      </c>
      <c r="O33" s="40">
        <v>1522538.55</v>
      </c>
      <c r="P33" s="40">
        <v>0</v>
      </c>
      <c r="R33" s="40">
        <v>2871650.73</v>
      </c>
      <c r="T33" s="40">
        <v>1430251.98</v>
      </c>
      <c r="W33" s="40">
        <v>3152415.91</v>
      </c>
      <c r="Z33" s="40">
        <v>1463528.4</v>
      </c>
      <c r="AA33" s="40">
        <v>16717424.630000001</v>
      </c>
      <c r="AB33" s="49">
        <f t="shared" si="0"/>
        <v>32587799.109999999</v>
      </c>
      <c r="AC33" s="39"/>
      <c r="AD33" s="39"/>
    </row>
    <row r="34" spans="1:45" s="40" customFormat="1" x14ac:dyDescent="0.2">
      <c r="A34" s="48"/>
      <c r="B34" s="36" t="s">
        <v>34</v>
      </c>
      <c r="C34" s="58"/>
      <c r="D34" s="46">
        <v>0</v>
      </c>
      <c r="E34" s="46">
        <v>0</v>
      </c>
      <c r="F34" s="46">
        <v>48442488.789999999</v>
      </c>
      <c r="G34" s="46">
        <v>21769066.23</v>
      </c>
      <c r="H34" s="46">
        <v>38730453.759999998</v>
      </c>
      <c r="I34" s="46">
        <v>38693523.530000001</v>
      </c>
      <c r="J34" s="46">
        <v>1135948.05</v>
      </c>
      <c r="K34" s="46">
        <v>34831460.460000001</v>
      </c>
      <c r="L34" s="46">
        <v>63044263.68</v>
      </c>
      <c r="M34" s="46">
        <v>0</v>
      </c>
      <c r="N34" s="46">
        <v>562754.88</v>
      </c>
      <c r="O34" s="46">
        <v>101452055.3</v>
      </c>
      <c r="P34" s="46">
        <v>0</v>
      </c>
      <c r="Q34" s="46"/>
      <c r="R34" s="46">
        <v>59166206.859999999</v>
      </c>
      <c r="S34" s="46"/>
      <c r="T34" s="46">
        <v>80291203.340000004</v>
      </c>
      <c r="U34" s="46">
        <v>757014.37</v>
      </c>
      <c r="V34" s="46">
        <v>58339428.380000003</v>
      </c>
      <c r="W34" s="46">
        <v>30356172.309999999</v>
      </c>
      <c r="X34" s="46"/>
      <c r="Y34" s="46"/>
      <c r="Z34" s="46">
        <v>106772654.31</v>
      </c>
      <c r="AA34" s="46">
        <v>71161119.510000005</v>
      </c>
      <c r="AB34" s="47">
        <f t="shared" si="0"/>
        <v>755505813.75999999</v>
      </c>
      <c r="AC34" s="39"/>
      <c r="AD34" s="39"/>
    </row>
    <row r="35" spans="1:45" s="40" customFormat="1" x14ac:dyDescent="0.2">
      <c r="A35" s="48"/>
      <c r="B35" s="36" t="s">
        <v>42</v>
      </c>
      <c r="C35" s="60" t="s">
        <v>35</v>
      </c>
      <c r="D35" s="46">
        <v>0</v>
      </c>
      <c r="E35" s="46">
        <v>0</v>
      </c>
      <c r="F35" s="46">
        <v>103290759.84</v>
      </c>
      <c r="G35" s="46">
        <v>36628046.789999999</v>
      </c>
      <c r="H35" s="46">
        <v>115710959.83</v>
      </c>
      <c r="I35" s="46">
        <v>60628795.630000003</v>
      </c>
      <c r="J35" s="46">
        <v>9006027.3599999994</v>
      </c>
      <c r="K35" s="46">
        <v>3806208.87</v>
      </c>
      <c r="L35" s="46">
        <v>188948579.97999999</v>
      </c>
      <c r="M35" s="46">
        <v>0</v>
      </c>
      <c r="N35" s="46">
        <v>22998474.309999999</v>
      </c>
      <c r="O35" s="46">
        <v>231225869.06999999</v>
      </c>
      <c r="P35" s="46">
        <v>0</v>
      </c>
      <c r="Q35" s="46"/>
      <c r="R35" s="46">
        <v>155626856.44</v>
      </c>
      <c r="S35" s="46"/>
      <c r="T35" s="46">
        <v>188040899.44</v>
      </c>
      <c r="U35" s="46">
        <v>33765277.140000001</v>
      </c>
      <c r="V35" s="46">
        <v>128216537.05</v>
      </c>
      <c r="W35" s="46">
        <v>69758184.739999995</v>
      </c>
      <c r="X35" s="46"/>
      <c r="Y35" s="46"/>
      <c r="Z35" s="46">
        <v>439272297.50999999</v>
      </c>
      <c r="AA35" s="46">
        <v>152288818.88</v>
      </c>
      <c r="AB35" s="47">
        <f t="shared" si="0"/>
        <v>1939212592.8800001</v>
      </c>
      <c r="AC35" s="39"/>
      <c r="AD35" s="39"/>
    </row>
    <row r="36" spans="1:45" s="40" customFormat="1" x14ac:dyDescent="0.2">
      <c r="A36" s="48"/>
      <c r="B36" s="36" t="s">
        <v>43</v>
      </c>
      <c r="C36" s="58"/>
      <c r="D36" s="46">
        <v>0</v>
      </c>
      <c r="E36" s="46">
        <v>0</v>
      </c>
      <c r="F36" s="46">
        <v>103290759.84</v>
      </c>
      <c r="G36" s="46">
        <v>36628046.789999999</v>
      </c>
      <c r="H36" s="46">
        <v>115710959.83</v>
      </c>
      <c r="I36" s="46">
        <v>60628795.630000003</v>
      </c>
      <c r="J36" s="46">
        <v>9006027.3599999994</v>
      </c>
      <c r="K36" s="46">
        <v>3806208.87</v>
      </c>
      <c r="L36" s="46">
        <v>188948579.97999999</v>
      </c>
      <c r="M36" s="46">
        <v>0</v>
      </c>
      <c r="N36" s="46">
        <v>22998474.309999999</v>
      </c>
      <c r="O36" s="46">
        <v>231225869.06999999</v>
      </c>
      <c r="P36" s="46">
        <v>0</v>
      </c>
      <c r="Q36" s="46"/>
      <c r="R36" s="46">
        <v>155626856.44</v>
      </c>
      <c r="S36" s="46"/>
      <c r="T36" s="46">
        <v>188040899.44</v>
      </c>
      <c r="U36" s="46">
        <v>33765277.140000001</v>
      </c>
      <c r="V36" s="46">
        <v>128216537.05</v>
      </c>
      <c r="W36" s="46">
        <v>69758184.739999995</v>
      </c>
      <c r="X36" s="46"/>
      <c r="Y36" s="46"/>
      <c r="Z36" s="46">
        <v>439272297.50999999</v>
      </c>
      <c r="AA36" s="46">
        <v>152288818.88</v>
      </c>
      <c r="AB36" s="47">
        <f t="shared" si="0"/>
        <v>1939212592.8800001</v>
      </c>
      <c r="AC36" s="39"/>
      <c r="AD36" s="39"/>
    </row>
    <row r="37" spans="1:45" s="45" customFormat="1" x14ac:dyDescent="0.2">
      <c r="A37" s="41" t="s">
        <v>38</v>
      </c>
      <c r="B37" s="50"/>
      <c r="C37" s="62"/>
      <c r="D37" s="42">
        <v>0</v>
      </c>
      <c r="E37" s="42">
        <v>0</v>
      </c>
      <c r="F37" s="42">
        <v>151733248.63</v>
      </c>
      <c r="G37" s="42">
        <v>58397113.019999996</v>
      </c>
      <c r="H37" s="42">
        <v>154441413.59</v>
      </c>
      <c r="I37" s="42">
        <v>99322319.159999996</v>
      </c>
      <c r="J37" s="42">
        <v>10141975.41</v>
      </c>
      <c r="K37" s="42">
        <v>38637669.329999998</v>
      </c>
      <c r="L37" s="42">
        <v>251992843.66</v>
      </c>
      <c r="M37" s="42">
        <v>0</v>
      </c>
      <c r="N37" s="42">
        <v>23561229.189999998</v>
      </c>
      <c r="O37" s="42">
        <v>332677924.37</v>
      </c>
      <c r="P37" s="42">
        <v>0</v>
      </c>
      <c r="Q37" s="42"/>
      <c r="R37" s="42">
        <v>214793063.30000001</v>
      </c>
      <c r="S37" s="42"/>
      <c r="T37" s="42">
        <v>268332102.78</v>
      </c>
      <c r="U37" s="42">
        <v>34522291.509999998</v>
      </c>
      <c r="V37" s="42">
        <v>186555965.43000001</v>
      </c>
      <c r="W37" s="42">
        <v>100114357.05</v>
      </c>
      <c r="X37" s="42"/>
      <c r="Y37" s="42"/>
      <c r="Z37" s="42">
        <v>546044951.81999993</v>
      </c>
      <c r="AA37" s="42">
        <v>223449938.38999999</v>
      </c>
      <c r="AB37" s="43">
        <f t="shared" si="0"/>
        <v>2694718406.6399999</v>
      </c>
      <c r="AC37" s="44"/>
      <c r="AD37" s="44"/>
    </row>
    <row r="38" spans="1:45" s="45" customFormat="1" x14ac:dyDescent="0.2">
      <c r="A38" s="51" t="s">
        <v>29</v>
      </c>
      <c r="B38" s="52"/>
      <c r="C38" s="63"/>
      <c r="D38" s="53">
        <v>390748034.06</v>
      </c>
      <c r="E38" s="53">
        <v>1009029417.8</v>
      </c>
      <c r="F38" s="53">
        <v>406483792.35000002</v>
      </c>
      <c r="G38" s="53">
        <v>1552264187.6199999</v>
      </c>
      <c r="H38" s="53">
        <v>477906839.08000004</v>
      </c>
      <c r="I38" s="53">
        <v>1147614519.22</v>
      </c>
      <c r="J38" s="53">
        <f>+J37+J31</f>
        <v>642250281.18999994</v>
      </c>
      <c r="K38" s="53">
        <v>1325523037.1599998</v>
      </c>
      <c r="L38" s="53">
        <v>729158952.82000005</v>
      </c>
      <c r="M38" s="53">
        <v>2110090881.5899999</v>
      </c>
      <c r="N38" s="53">
        <v>923808342.24000001</v>
      </c>
      <c r="O38" s="53">
        <v>825083911.27999997</v>
      </c>
      <c r="P38" s="53">
        <f>+P31+P37</f>
        <v>576046297.61000001</v>
      </c>
      <c r="Q38" s="53">
        <f t="shared" ref="Q38:AA38" si="1">+Q31+Q37</f>
        <v>1137348107.3499999</v>
      </c>
      <c r="R38" s="53">
        <f t="shared" si="1"/>
        <v>624108996.70000005</v>
      </c>
      <c r="S38" s="53">
        <f t="shared" si="1"/>
        <v>50144938.460000001</v>
      </c>
      <c r="T38" s="53">
        <f t="shared" si="1"/>
        <v>2924201571.4900002</v>
      </c>
      <c r="U38" s="53">
        <f t="shared" si="1"/>
        <v>786898115.17999995</v>
      </c>
      <c r="V38" s="53">
        <f t="shared" si="1"/>
        <v>807613316.54999995</v>
      </c>
      <c r="W38" s="53">
        <f t="shared" si="1"/>
        <v>-1261178198.1000001</v>
      </c>
      <c r="X38" s="53">
        <f t="shared" si="1"/>
        <v>2695551311.5100002</v>
      </c>
      <c r="Y38" s="53">
        <f t="shared" si="1"/>
        <v>222541777.10000002</v>
      </c>
      <c r="Z38" s="53">
        <f t="shared" si="1"/>
        <v>644868036.20999992</v>
      </c>
      <c r="AA38" s="53">
        <f t="shared" si="1"/>
        <v>2858074957.4599996</v>
      </c>
      <c r="AB38" s="54">
        <f t="shared" si="0"/>
        <v>23606181423.93</v>
      </c>
      <c r="AC38" s="44"/>
      <c r="AD38" s="44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31"/>
    </row>
    <row r="40" spans="1:4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31"/>
    </row>
    <row r="41" spans="1:45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</row>
    <row r="42" spans="1:45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</row>
    <row r="43" spans="1:45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</row>
    <row r="44" spans="1:45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</row>
    <row r="45" spans="1:45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</row>
    <row r="46" spans="1:45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</row>
    <row r="47" spans="1:45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</row>
    <row r="48" spans="1:45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</row>
    <row r="49" spans="1:45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</row>
    <row r="50" spans="1:45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</row>
    <row r="51" spans="1:45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</row>
    <row r="52" spans="1:45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</row>
    <row r="53" spans="1:45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</row>
    <row r="54" spans="1:45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</row>
    <row r="55" spans="1:45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</row>
    <row r="56" spans="1:45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</row>
    <row r="57" spans="1:45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</row>
    <row r="58" spans="1:45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</row>
    <row r="59" spans="1:45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</row>
    <row r="60" spans="1:45" x14ac:dyDescent="0.2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</row>
    <row r="61" spans="1:45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</row>
    <row r="62" spans="1:45" x14ac:dyDescent="0.2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</row>
    <row r="63" spans="1:45" x14ac:dyDescent="0.2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</row>
  </sheetData>
  <printOptions horizontalCentered="1"/>
  <pageMargins left="0.15748031496062992" right="0.15748031496062992" top="0.98425196850393704" bottom="0.98425196850393704" header="0.51181102362204722" footer="0.51181102362204722"/>
  <pageSetup paperSize="5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3"/>
  <sheetViews>
    <sheetView zoomScaleNormal="100" workbookViewId="0">
      <pane xSplit="3" ySplit="25" topLeftCell="D26" activePane="bottomRight" state="frozen"/>
      <selection pane="topRight" activeCell="D1" sqref="D1"/>
      <selection pane="bottomLeft" activeCell="A26" sqref="A26"/>
      <selection pane="bottomRight"/>
    </sheetView>
  </sheetViews>
  <sheetFormatPr baseColWidth="10" defaultColWidth="9.140625" defaultRowHeight="12.75" x14ac:dyDescent="0.2"/>
  <cols>
    <col min="1" max="1" width="25.28515625" style="32" customWidth="1"/>
    <col min="2" max="2" width="31.85546875" style="32" bestFit="1" customWidth="1"/>
    <col min="3" max="3" width="24.85546875" style="32" customWidth="1"/>
    <col min="4" max="5" width="10.85546875" style="32" bestFit="1" customWidth="1"/>
    <col min="6" max="6" width="12.28515625" style="32" bestFit="1" customWidth="1"/>
    <col min="7" max="7" width="10.85546875" style="32" bestFit="1" customWidth="1"/>
    <col min="8" max="9" width="12.28515625" style="32" bestFit="1" customWidth="1"/>
    <col min="10" max="11" width="10.85546875" style="32" bestFit="1" customWidth="1"/>
    <col min="12" max="12" width="12.28515625" style="32" bestFit="1" customWidth="1"/>
    <col min="13" max="13" width="10.85546875" style="32" customWidth="1"/>
    <col min="14" max="15" width="12.28515625" style="32" bestFit="1" customWidth="1"/>
    <col min="16" max="17" width="10.85546875" style="32" bestFit="1" customWidth="1"/>
    <col min="18" max="18" width="12.28515625" style="32" bestFit="1" customWidth="1"/>
    <col min="19" max="19" width="9.85546875" style="32" bestFit="1" customWidth="1"/>
    <col min="20" max="21" width="10.85546875" style="32" bestFit="1" customWidth="1"/>
    <col min="22" max="24" width="10.85546875" style="32" customWidth="1"/>
    <col min="25" max="25" width="12.28515625" style="32" bestFit="1" customWidth="1"/>
    <col min="26" max="26" width="10.85546875" style="32" customWidth="1"/>
    <col min="27" max="27" width="12.28515625" style="32" bestFit="1" customWidth="1"/>
    <col min="28" max="29" width="13.28515625" style="32" customWidth="1"/>
    <col min="30" max="32" width="14.140625" style="32" bestFit="1" customWidth="1"/>
    <col min="33" max="33" width="13.28515625" style="32" customWidth="1"/>
    <col min="34" max="43" width="14.140625" style="32" bestFit="1" customWidth="1"/>
    <col min="44" max="44" width="13.28515625" style="32" bestFit="1" customWidth="1"/>
    <col min="45" max="45" width="13.7109375" style="32" bestFit="1" customWidth="1"/>
    <col min="46" max="16384" width="9.140625" style="32"/>
  </cols>
  <sheetData>
    <row r="1" spans="1:27" s="35" customFormat="1" ht="15" customHeight="1" x14ac:dyDescent="0.25">
      <c r="A1" s="1" t="s">
        <v>95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s="35" customFormat="1" ht="15" customHeight="1" x14ac:dyDescent="0.25">
      <c r="A2" s="1" t="s">
        <v>118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s="35" customFormat="1" ht="15" customHeight="1" x14ac:dyDescent="0.25">
      <c r="A3" s="34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s="35" customFormat="1" ht="15" customHeight="1" x14ac:dyDescent="0.25">
      <c r="A4" s="34" t="s">
        <v>1</v>
      </c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s="35" customFormat="1" ht="15" customHeight="1" x14ac:dyDescent="0.25">
      <c r="A5" s="34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s="35" customFormat="1" ht="15" customHeight="1" x14ac:dyDescent="0.25">
      <c r="A6" s="2" t="s">
        <v>13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s="35" customFormat="1" ht="15" customHeight="1" x14ac:dyDescent="0.25">
      <c r="A7" s="34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s="35" customFormat="1" ht="15" customHeight="1" x14ac:dyDescent="0.25">
      <c r="A8" s="34" t="s">
        <v>14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s="35" customFormat="1" ht="15" customHeight="1" x14ac:dyDescent="0.25">
      <c r="A9" s="34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s="35" customFormat="1" ht="15" customHeight="1" x14ac:dyDescent="0.25">
      <c r="A10" s="1" t="s">
        <v>39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s="35" customFormat="1" ht="15" customHeight="1" x14ac:dyDescent="0.25">
      <c r="A11" s="64" t="s">
        <v>119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idden="1" x14ac:dyDescent="0.2"/>
    <row r="13" spans="1:27" hidden="1" x14ac:dyDescent="0.2"/>
    <row r="14" spans="1:27" hidden="1" x14ac:dyDescent="0.2">
      <c r="A14" s="29" t="s">
        <v>23</v>
      </c>
      <c r="B14" s="30" t="s">
        <v>17</v>
      </c>
    </row>
    <row r="15" spans="1:27" hidden="1" x14ac:dyDescent="0.2">
      <c r="A15" s="29" t="s">
        <v>24</v>
      </c>
      <c r="B15" s="30" t="s">
        <v>17</v>
      </c>
    </row>
    <row r="16" spans="1:27" hidden="1" x14ac:dyDescent="0.2">
      <c r="A16" s="29" t="s">
        <v>16</v>
      </c>
      <c r="B16" s="30" t="s">
        <v>17</v>
      </c>
    </row>
    <row r="17" spans="1:30" hidden="1" x14ac:dyDescent="0.2">
      <c r="A17" s="29" t="s">
        <v>18</v>
      </c>
      <c r="B17" s="30" t="s">
        <v>17</v>
      </c>
    </row>
    <row r="18" spans="1:30" hidden="1" x14ac:dyDescent="0.2">
      <c r="A18" s="29" t="s">
        <v>19</v>
      </c>
      <c r="B18" s="30" t="s">
        <v>17</v>
      </c>
    </row>
    <row r="19" spans="1:30" hidden="1" x14ac:dyDescent="0.2">
      <c r="A19" s="29" t="s">
        <v>27</v>
      </c>
      <c r="B19" s="30" t="s">
        <v>17</v>
      </c>
    </row>
    <row r="20" spans="1:30" hidden="1" x14ac:dyDescent="0.2">
      <c r="A20" s="29" t="s">
        <v>20</v>
      </c>
      <c r="B20" s="30" t="s">
        <v>17</v>
      </c>
    </row>
    <row r="21" spans="1:30" hidden="1" x14ac:dyDescent="0.2">
      <c r="A21" s="29" t="s">
        <v>21</v>
      </c>
      <c r="B21" s="30" t="s">
        <v>17</v>
      </c>
    </row>
    <row r="22" spans="1:30" hidden="1" x14ac:dyDescent="0.2">
      <c r="A22" s="29" t="s">
        <v>22</v>
      </c>
      <c r="B22" s="30" t="s">
        <v>17</v>
      </c>
    </row>
    <row r="24" spans="1:30" s="40" customFormat="1" x14ac:dyDescent="0.2">
      <c r="A24" s="36" t="s">
        <v>44</v>
      </c>
      <c r="B24" s="37"/>
      <c r="C24" s="58"/>
      <c r="D24" s="46" t="s">
        <v>25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8"/>
      <c r="AC24" s="39"/>
      <c r="AD24" s="39"/>
    </row>
    <row r="25" spans="1:30" s="45" customFormat="1" x14ac:dyDescent="0.2">
      <c r="A25" s="41" t="s">
        <v>26</v>
      </c>
      <c r="B25" s="41" t="s">
        <v>41</v>
      </c>
      <c r="C25" s="59" t="s">
        <v>28</v>
      </c>
      <c r="D25" s="42" t="s">
        <v>75</v>
      </c>
      <c r="E25" s="42" t="s">
        <v>76</v>
      </c>
      <c r="F25" s="42" t="s">
        <v>77</v>
      </c>
      <c r="G25" s="42" t="s">
        <v>83</v>
      </c>
      <c r="H25" s="42" t="s">
        <v>84</v>
      </c>
      <c r="I25" s="42" t="s">
        <v>85</v>
      </c>
      <c r="J25" s="42" t="s">
        <v>86</v>
      </c>
      <c r="K25" s="42" t="s">
        <v>87</v>
      </c>
      <c r="L25" s="42" t="s">
        <v>88</v>
      </c>
      <c r="M25" s="42" t="s">
        <v>91</v>
      </c>
      <c r="N25" s="42" t="s">
        <v>92</v>
      </c>
      <c r="O25" s="42" t="s">
        <v>93</v>
      </c>
      <c r="P25" s="55" t="s">
        <v>96</v>
      </c>
      <c r="Q25" s="55" t="s">
        <v>97</v>
      </c>
      <c r="R25" s="55" t="s">
        <v>98</v>
      </c>
      <c r="S25" s="55" t="s">
        <v>100</v>
      </c>
      <c r="T25" s="55" t="s">
        <v>101</v>
      </c>
      <c r="U25" s="55" t="s">
        <v>102</v>
      </c>
      <c r="V25" s="55" t="s">
        <v>104</v>
      </c>
      <c r="W25" s="55" t="s">
        <v>105</v>
      </c>
      <c r="X25" s="55" t="s">
        <v>106</v>
      </c>
      <c r="Y25" s="55" t="s">
        <v>115</v>
      </c>
      <c r="Z25" s="55" t="s">
        <v>116</v>
      </c>
      <c r="AA25" s="55" t="s">
        <v>117</v>
      </c>
      <c r="AB25" s="43" t="s">
        <v>29</v>
      </c>
      <c r="AC25" s="44"/>
      <c r="AD25" s="44"/>
    </row>
    <row r="26" spans="1:30" s="40" customFormat="1" x14ac:dyDescent="0.2">
      <c r="A26" s="36" t="s">
        <v>30</v>
      </c>
      <c r="B26" s="36" t="s">
        <v>31</v>
      </c>
      <c r="C26" s="60" t="s">
        <v>32</v>
      </c>
      <c r="D26" s="46">
        <v>365786961.16000003</v>
      </c>
      <c r="E26" s="46">
        <v>331270452.44</v>
      </c>
      <c r="F26" s="46">
        <v>801800801.55999994</v>
      </c>
      <c r="G26" s="46">
        <v>260027152.81</v>
      </c>
      <c r="H26" s="46">
        <v>1361462157.6199999</v>
      </c>
      <c r="I26" s="46">
        <v>953235485.98000002</v>
      </c>
      <c r="J26" s="46">
        <v>529877486.20999998</v>
      </c>
      <c r="K26" s="46">
        <v>443229078.82999998</v>
      </c>
      <c r="L26" s="46">
        <v>1116031410.22</v>
      </c>
      <c r="M26" s="46">
        <v>399293519.07999998</v>
      </c>
      <c r="N26" s="46">
        <v>1682272327.22</v>
      </c>
      <c r="O26" s="46">
        <v>1001737468.28</v>
      </c>
      <c r="P26" s="46">
        <v>291121756.76999998</v>
      </c>
      <c r="Q26" s="46">
        <v>255506477.34</v>
      </c>
      <c r="R26" s="46">
        <v>663504829.75999999</v>
      </c>
      <c r="S26" s="46">
        <v>4650827.87</v>
      </c>
      <c r="T26" s="46">
        <v>137353065.68000001</v>
      </c>
      <c r="U26" s="46">
        <v>440456899.57999998</v>
      </c>
      <c r="V26" s="46">
        <v>303732217.44999999</v>
      </c>
      <c r="W26" s="46">
        <v>228840788.94999999</v>
      </c>
      <c r="X26" s="46">
        <v>506485046.19999999</v>
      </c>
      <c r="Y26" s="46">
        <v>1901405178.72</v>
      </c>
      <c r="Z26" s="46">
        <v>51797563.5</v>
      </c>
      <c r="AA26" s="46">
        <v>2598082277.5</v>
      </c>
      <c r="AB26" s="47">
        <f t="shared" ref="AB26:AB38" si="0">SUM(D26:AA26)</f>
        <v>16628961230.730003</v>
      </c>
      <c r="AC26" s="39"/>
      <c r="AD26" s="39"/>
    </row>
    <row r="27" spans="1:30" s="40" customFormat="1" x14ac:dyDescent="0.2">
      <c r="A27" s="48"/>
      <c r="B27" s="48"/>
      <c r="C27" s="61" t="s">
        <v>33</v>
      </c>
      <c r="D27" s="40">
        <v>22785.119999999999</v>
      </c>
      <c r="E27" s="40">
        <v>1126985.3</v>
      </c>
      <c r="F27" s="40">
        <v>195700.47</v>
      </c>
      <c r="G27" s="40">
        <v>3318218.1399999992</v>
      </c>
      <c r="H27" s="40">
        <v>43438.399999999994</v>
      </c>
      <c r="I27" s="40">
        <v>46771.75</v>
      </c>
      <c r="J27" s="40">
        <v>5506414.6900000004</v>
      </c>
      <c r="K27" s="40">
        <v>-307162.94</v>
      </c>
      <c r="L27" s="40">
        <v>2708355.74</v>
      </c>
      <c r="M27" s="40">
        <v>17212.5</v>
      </c>
      <c r="N27" s="40">
        <v>1894210.46</v>
      </c>
      <c r="O27" s="40">
        <v>40092.42</v>
      </c>
      <c r="P27" s="40">
        <v>1913040.72</v>
      </c>
      <c r="Q27" s="40">
        <v>24329.31</v>
      </c>
      <c r="R27" s="40">
        <v>1163985.8400000001</v>
      </c>
      <c r="S27" s="40">
        <v>8964.98</v>
      </c>
      <c r="T27" s="40">
        <v>7841.25</v>
      </c>
      <c r="U27" s="40">
        <v>55957.64</v>
      </c>
      <c r="V27" s="40">
        <v>3766402.31</v>
      </c>
      <c r="W27" s="40">
        <v>-112052.71</v>
      </c>
      <c r="X27" s="40">
        <v>5216746.18</v>
      </c>
      <c r="Y27" s="40">
        <v>142058376.72999999</v>
      </c>
      <c r="Z27" s="40">
        <v>1225364.47</v>
      </c>
      <c r="AA27" s="40">
        <v>6337190.8200000003</v>
      </c>
      <c r="AB27" s="49">
        <f t="shared" si="0"/>
        <v>176279169.58999997</v>
      </c>
      <c r="AC27" s="39"/>
      <c r="AD27" s="39"/>
    </row>
    <row r="28" spans="1:30" s="40" customFormat="1" x14ac:dyDescent="0.2">
      <c r="A28" s="48"/>
      <c r="B28" s="36" t="s">
        <v>34</v>
      </c>
      <c r="C28" s="58"/>
      <c r="D28" s="46">
        <v>365809746.28000003</v>
      </c>
      <c r="E28" s="46">
        <v>332397437.74000001</v>
      </c>
      <c r="F28" s="46">
        <v>801996502.02999997</v>
      </c>
      <c r="G28" s="46">
        <f>SUM(G26:G27)</f>
        <v>263345370.94999999</v>
      </c>
      <c r="H28" s="46">
        <f t="shared" ref="H28" si="1">SUM(H26:H27)</f>
        <v>1361505596.02</v>
      </c>
      <c r="I28" s="46">
        <v>953282257.73000002</v>
      </c>
      <c r="J28" s="46">
        <v>535383900.89999998</v>
      </c>
      <c r="K28" s="46">
        <v>442921915.88999999</v>
      </c>
      <c r="L28" s="46">
        <v>1118739765.96</v>
      </c>
      <c r="M28" s="46">
        <v>399310731.57999998</v>
      </c>
      <c r="N28" s="46">
        <v>1684166537.6800001</v>
      </c>
      <c r="O28" s="46">
        <v>1001777560.6999999</v>
      </c>
      <c r="P28" s="46">
        <v>293034797.49000001</v>
      </c>
      <c r="Q28" s="46">
        <v>255530806.65000001</v>
      </c>
      <c r="R28" s="46">
        <v>664668815.60000002</v>
      </c>
      <c r="S28" s="46">
        <v>4659792.8500000006</v>
      </c>
      <c r="T28" s="46">
        <v>137360906.93000001</v>
      </c>
      <c r="U28" s="46">
        <v>440512857.21999997</v>
      </c>
      <c r="V28" s="46">
        <v>307498619.75999999</v>
      </c>
      <c r="W28" s="46">
        <v>228728736.23999998</v>
      </c>
      <c r="X28" s="46">
        <v>511701792.38</v>
      </c>
      <c r="Y28" s="46">
        <v>2043463555.45</v>
      </c>
      <c r="Z28" s="46">
        <v>53022927.969999999</v>
      </c>
      <c r="AA28" s="46">
        <v>2604419468.3200002</v>
      </c>
      <c r="AB28" s="47">
        <f t="shared" si="0"/>
        <v>16805240400.32</v>
      </c>
      <c r="AC28" s="39"/>
      <c r="AD28" s="39"/>
    </row>
    <row r="29" spans="1:30" s="40" customFormat="1" x14ac:dyDescent="0.2">
      <c r="A29" s="48"/>
      <c r="B29" s="36" t="s">
        <v>42</v>
      </c>
      <c r="C29" s="60" t="s">
        <v>35</v>
      </c>
      <c r="D29" s="46">
        <v>23837324.09</v>
      </c>
      <c r="E29" s="46">
        <v>30765501.010000002</v>
      </c>
      <c r="F29" s="46">
        <v>99318886.650000006</v>
      </c>
      <c r="G29" s="46">
        <v>94436801.429999992</v>
      </c>
      <c r="H29" s="46">
        <v>96169829.469999999</v>
      </c>
      <c r="I29" s="46">
        <v>92254442.329999998</v>
      </c>
      <c r="J29" s="46">
        <v>101757404.88</v>
      </c>
      <c r="K29" s="46">
        <v>100900307.09</v>
      </c>
      <c r="L29" s="46">
        <v>101489488.05</v>
      </c>
      <c r="M29" s="46">
        <v>104873900.01000001</v>
      </c>
      <c r="N29" s="46">
        <v>40741924.560000002</v>
      </c>
      <c r="O29" s="46">
        <v>270445237.39999998</v>
      </c>
      <c r="P29" s="46">
        <v>283011500.12</v>
      </c>
      <c r="Q29" s="46">
        <v>321108414.56</v>
      </c>
      <c r="R29" s="46">
        <v>305356003.94</v>
      </c>
      <c r="S29" s="46">
        <v>45485145.609999999</v>
      </c>
      <c r="T29" s="46">
        <v>572891374.27999997</v>
      </c>
      <c r="U29" s="46">
        <v>311862966.44999999</v>
      </c>
      <c r="V29" s="46">
        <v>313558731.36000001</v>
      </c>
      <c r="W29" s="46">
        <v>355595896.11000001</v>
      </c>
      <c r="X29" s="46">
        <v>324002443.72000003</v>
      </c>
      <c r="Y29" s="46">
        <v>38925297.060000002</v>
      </c>
      <c r="Z29" s="46">
        <v>36671160.170000002</v>
      </c>
      <c r="AA29" s="46">
        <v>37924390.469999999</v>
      </c>
      <c r="AB29" s="47">
        <f t="shared" si="0"/>
        <v>4103384370.8199997</v>
      </c>
      <c r="AC29" s="39"/>
      <c r="AD29" s="39"/>
    </row>
    <row r="30" spans="1:30" s="40" customFormat="1" x14ac:dyDescent="0.2">
      <c r="A30" s="48"/>
      <c r="B30" s="36" t="s">
        <v>43</v>
      </c>
      <c r="C30" s="58"/>
      <c r="D30" s="46">
        <v>23837324.09</v>
      </c>
      <c r="E30" s="46">
        <v>30765501.010000002</v>
      </c>
      <c r="F30" s="46">
        <v>99318886.650000006</v>
      </c>
      <c r="G30" s="46">
        <v>94436801.429999992</v>
      </c>
      <c r="H30" s="46">
        <v>96169829.469999999</v>
      </c>
      <c r="I30" s="46">
        <v>92254442.329999998</v>
      </c>
      <c r="J30" s="46">
        <v>101757404.88</v>
      </c>
      <c r="K30" s="46">
        <v>100900307.09</v>
      </c>
      <c r="L30" s="46">
        <v>101489488.05</v>
      </c>
      <c r="M30" s="46">
        <v>104873900.01000001</v>
      </c>
      <c r="N30" s="46">
        <v>40741924.560000002</v>
      </c>
      <c r="O30" s="46">
        <v>270445237.39999998</v>
      </c>
      <c r="P30" s="46">
        <v>283011500.12</v>
      </c>
      <c r="Q30" s="46">
        <v>321108414.56</v>
      </c>
      <c r="R30" s="46">
        <v>305356003.94</v>
      </c>
      <c r="S30" s="46">
        <v>45485145.609999999</v>
      </c>
      <c r="T30" s="46">
        <v>572891374.27999997</v>
      </c>
      <c r="U30" s="46">
        <v>311862966.44999999</v>
      </c>
      <c r="V30" s="46">
        <v>313558731.36000001</v>
      </c>
      <c r="W30" s="46">
        <v>355595896.11000001</v>
      </c>
      <c r="X30" s="46">
        <v>324002443.72000003</v>
      </c>
      <c r="Y30" s="46">
        <v>38925297.060000002</v>
      </c>
      <c r="Z30" s="46">
        <v>36671160.170000002</v>
      </c>
      <c r="AA30" s="46">
        <v>37924390.469999999</v>
      </c>
      <c r="AB30" s="47">
        <f t="shared" si="0"/>
        <v>4103384370.8199997</v>
      </c>
      <c r="AC30" s="39"/>
      <c r="AD30" s="39"/>
    </row>
    <row r="31" spans="1:30" s="45" customFormat="1" x14ac:dyDescent="0.2">
      <c r="A31" s="41" t="s">
        <v>36</v>
      </c>
      <c r="B31" s="50"/>
      <c r="C31" s="62"/>
      <c r="D31" s="42">
        <v>389647070.37</v>
      </c>
      <c r="E31" s="42">
        <v>363162938.75</v>
      </c>
      <c r="F31" s="42">
        <v>901315388.67999995</v>
      </c>
      <c r="G31" s="42">
        <f>+G30+G28</f>
        <v>357782172.38</v>
      </c>
      <c r="H31" s="42">
        <f t="shared" ref="H31" si="2">+H30+H28</f>
        <v>1457675425.49</v>
      </c>
      <c r="I31" s="42">
        <v>1045536700.0600001</v>
      </c>
      <c r="J31" s="42">
        <v>637141305.77999997</v>
      </c>
      <c r="K31" s="42">
        <v>543822222.98000002</v>
      </c>
      <c r="L31" s="42">
        <v>1220229254.01</v>
      </c>
      <c r="M31" s="42">
        <v>504184631.58999997</v>
      </c>
      <c r="N31" s="42">
        <v>1724908462.24</v>
      </c>
      <c r="O31" s="42">
        <v>1272222798.0999999</v>
      </c>
      <c r="P31" s="42">
        <v>576046297.61000001</v>
      </c>
      <c r="Q31" s="42">
        <v>576639221.21000004</v>
      </c>
      <c r="R31" s="42">
        <v>970024819.53999996</v>
      </c>
      <c r="S31" s="42">
        <v>50144938.460000001</v>
      </c>
      <c r="T31" s="42">
        <v>710252281.21000004</v>
      </c>
      <c r="U31" s="42">
        <v>752375823.66999996</v>
      </c>
      <c r="V31" s="42">
        <v>621057351.12</v>
      </c>
      <c r="W31" s="42">
        <v>584324632.35000002</v>
      </c>
      <c r="X31" s="42">
        <v>835704236.10000002</v>
      </c>
      <c r="Y31" s="42">
        <v>2082388852.51</v>
      </c>
      <c r="Z31" s="42">
        <v>89694088.140000001</v>
      </c>
      <c r="AA31" s="42">
        <v>2642343858.79</v>
      </c>
      <c r="AB31" s="43">
        <f t="shared" si="0"/>
        <v>20908624771.139999</v>
      </c>
      <c r="AC31" s="44"/>
      <c r="AD31" s="44"/>
    </row>
    <row r="32" spans="1:30" s="40" customFormat="1" x14ac:dyDescent="0.2">
      <c r="A32" s="36" t="s">
        <v>37</v>
      </c>
      <c r="B32" s="36" t="s">
        <v>31</v>
      </c>
      <c r="C32" s="60" t="s">
        <v>32</v>
      </c>
      <c r="D32" s="46">
        <v>0</v>
      </c>
      <c r="E32" s="46">
        <v>0</v>
      </c>
      <c r="F32" s="46">
        <v>46757197.890000001</v>
      </c>
      <c r="G32" s="46">
        <v>21769066.23</v>
      </c>
      <c r="H32" s="46">
        <v>37487720.049999997</v>
      </c>
      <c r="I32" s="46">
        <v>38693523.530000001</v>
      </c>
      <c r="J32" s="46">
        <v>1135948.05</v>
      </c>
      <c r="K32" s="46">
        <v>32329496.16</v>
      </c>
      <c r="L32" s="46">
        <v>63044263.68</v>
      </c>
      <c r="M32" s="46">
        <v>0</v>
      </c>
      <c r="N32" s="46">
        <v>562754.88</v>
      </c>
      <c r="O32" s="46">
        <v>98514346.489999995</v>
      </c>
      <c r="P32" s="46">
        <v>0</v>
      </c>
      <c r="Q32" s="46">
        <v>0</v>
      </c>
      <c r="R32" s="46">
        <v>56294556.130000003</v>
      </c>
      <c r="S32" s="46"/>
      <c r="T32" s="46">
        <v>78860951.359999999</v>
      </c>
      <c r="U32" s="46">
        <v>757014.37</v>
      </c>
      <c r="V32" s="46">
        <v>58339428.380000003</v>
      </c>
      <c r="W32" s="46">
        <v>27203756.399999999</v>
      </c>
      <c r="X32" s="46"/>
      <c r="Y32" s="46"/>
      <c r="Z32" s="46">
        <v>105309125.91</v>
      </c>
      <c r="AA32" s="46">
        <v>53113509.090000004</v>
      </c>
      <c r="AB32" s="47">
        <f t="shared" si="0"/>
        <v>720172658.60000002</v>
      </c>
      <c r="AC32" s="39"/>
      <c r="AD32" s="39"/>
    </row>
    <row r="33" spans="1:45" s="40" customFormat="1" x14ac:dyDescent="0.2">
      <c r="A33" s="48"/>
      <c r="B33" s="48"/>
      <c r="C33" s="61" t="s">
        <v>33</v>
      </c>
      <c r="D33" s="40">
        <v>0</v>
      </c>
      <c r="E33" s="40">
        <v>0</v>
      </c>
      <c r="F33" s="40">
        <v>1685290.9</v>
      </c>
      <c r="H33" s="40">
        <v>1242733.71</v>
      </c>
      <c r="K33" s="40">
        <v>2501964.2999999998</v>
      </c>
      <c r="M33" s="40">
        <v>0</v>
      </c>
      <c r="O33" s="40">
        <v>1522538.55</v>
      </c>
      <c r="P33" s="40">
        <v>0</v>
      </c>
      <c r="Q33" s="40">
        <v>0</v>
      </c>
      <c r="R33" s="40">
        <v>2871650.73</v>
      </c>
      <c r="T33" s="40">
        <v>1430251.98</v>
      </c>
      <c r="W33" s="40">
        <v>3152415.91</v>
      </c>
      <c r="Z33" s="40">
        <v>1463528.4</v>
      </c>
      <c r="AA33" s="40">
        <v>16717424.630000001</v>
      </c>
      <c r="AB33" s="49">
        <f t="shared" si="0"/>
        <v>32587799.109999999</v>
      </c>
      <c r="AC33" s="39"/>
      <c r="AD33" s="39"/>
    </row>
    <row r="34" spans="1:45" s="40" customFormat="1" x14ac:dyDescent="0.2">
      <c r="A34" s="48"/>
      <c r="B34" s="36" t="s">
        <v>34</v>
      </c>
      <c r="C34" s="58"/>
      <c r="D34" s="46">
        <v>0</v>
      </c>
      <c r="E34" s="46">
        <v>0</v>
      </c>
      <c r="F34" s="46">
        <v>48442488.789999999</v>
      </c>
      <c r="G34" s="46">
        <f>SUM(G32:G33)</f>
        <v>21769066.23</v>
      </c>
      <c r="H34" s="46">
        <f t="shared" ref="H34" si="3">SUM(H32:H33)</f>
        <v>38730453.759999998</v>
      </c>
      <c r="I34" s="46">
        <v>38693523.530000001</v>
      </c>
      <c r="J34" s="46">
        <v>1135948.05</v>
      </c>
      <c r="K34" s="46">
        <v>34831460.460000001</v>
      </c>
      <c r="L34" s="46">
        <v>63044263.68</v>
      </c>
      <c r="M34" s="46">
        <v>0</v>
      </c>
      <c r="N34" s="46">
        <v>562754.88</v>
      </c>
      <c r="O34" s="46">
        <v>100036885.03999999</v>
      </c>
      <c r="P34" s="46">
        <v>0</v>
      </c>
      <c r="Q34" s="46">
        <v>0</v>
      </c>
      <c r="R34" s="46">
        <v>59166206.859999999</v>
      </c>
      <c r="S34" s="46"/>
      <c r="T34" s="46">
        <v>80291203.340000004</v>
      </c>
      <c r="U34" s="46">
        <v>757014.37</v>
      </c>
      <c r="V34" s="46">
        <v>58339428.380000003</v>
      </c>
      <c r="W34" s="46">
        <v>30356172.309999999</v>
      </c>
      <c r="X34" s="46"/>
      <c r="Y34" s="46"/>
      <c r="Z34" s="46">
        <v>106772654.31</v>
      </c>
      <c r="AA34" s="46">
        <v>69830933.719999999</v>
      </c>
      <c r="AB34" s="47">
        <f t="shared" si="0"/>
        <v>752760457.71000004</v>
      </c>
      <c r="AC34" s="39"/>
      <c r="AD34" s="39"/>
    </row>
    <row r="35" spans="1:45" s="40" customFormat="1" x14ac:dyDescent="0.2">
      <c r="A35" s="48"/>
      <c r="B35" s="36" t="s">
        <v>42</v>
      </c>
      <c r="C35" s="60" t="s">
        <v>35</v>
      </c>
      <c r="D35" s="46">
        <v>0</v>
      </c>
      <c r="E35" s="46">
        <v>0</v>
      </c>
      <c r="F35" s="46">
        <v>103290759.84</v>
      </c>
      <c r="G35" s="46">
        <v>36628046.789999999</v>
      </c>
      <c r="H35" s="46">
        <v>115710959.83</v>
      </c>
      <c r="I35" s="46">
        <v>60628795.630000003</v>
      </c>
      <c r="J35" s="46">
        <v>9006027.3599999994</v>
      </c>
      <c r="K35" s="46">
        <v>3806208.87</v>
      </c>
      <c r="L35" s="46">
        <v>188948579.97999999</v>
      </c>
      <c r="M35" s="46">
        <v>0</v>
      </c>
      <c r="N35" s="46">
        <v>22998474.309999999</v>
      </c>
      <c r="O35" s="46">
        <v>202094880.5</v>
      </c>
      <c r="P35" s="46">
        <v>0</v>
      </c>
      <c r="Q35" s="46">
        <v>0</v>
      </c>
      <c r="R35" s="46">
        <v>155626856.44</v>
      </c>
      <c r="S35" s="46"/>
      <c r="T35" s="46">
        <v>188040899.44</v>
      </c>
      <c r="U35" s="46">
        <v>33765277.140000001</v>
      </c>
      <c r="V35" s="46">
        <v>128216537.05</v>
      </c>
      <c r="W35" s="46">
        <v>69758184.739999995</v>
      </c>
      <c r="X35" s="46"/>
      <c r="Y35" s="46"/>
      <c r="Z35" s="46">
        <v>439272297.50999999</v>
      </c>
      <c r="AA35" s="46">
        <v>133833350.75</v>
      </c>
      <c r="AB35" s="47">
        <f t="shared" si="0"/>
        <v>1891626136.1800001</v>
      </c>
      <c r="AC35" s="39"/>
      <c r="AD35" s="39"/>
    </row>
    <row r="36" spans="1:45" s="40" customFormat="1" x14ac:dyDescent="0.2">
      <c r="A36" s="48"/>
      <c r="B36" s="36" t="s">
        <v>43</v>
      </c>
      <c r="C36" s="58"/>
      <c r="D36" s="46">
        <v>0</v>
      </c>
      <c r="E36" s="46">
        <v>0</v>
      </c>
      <c r="F36" s="46">
        <v>103290759.84</v>
      </c>
      <c r="G36" s="46">
        <v>36628046.789999999</v>
      </c>
      <c r="H36" s="46">
        <v>115710959.83</v>
      </c>
      <c r="I36" s="46">
        <v>60628795.630000003</v>
      </c>
      <c r="J36" s="46">
        <v>9006027.3599999994</v>
      </c>
      <c r="K36" s="46">
        <v>3806208.87</v>
      </c>
      <c r="L36" s="46">
        <v>188948579.97999999</v>
      </c>
      <c r="M36" s="46">
        <v>0</v>
      </c>
      <c r="N36" s="46">
        <v>22998474.309999999</v>
      </c>
      <c r="O36" s="46">
        <v>202094880.5</v>
      </c>
      <c r="P36" s="46">
        <v>0</v>
      </c>
      <c r="Q36" s="46">
        <v>0</v>
      </c>
      <c r="R36" s="46">
        <v>155626856.44</v>
      </c>
      <c r="S36" s="46"/>
      <c r="T36" s="46">
        <v>188040899.44</v>
      </c>
      <c r="U36" s="46">
        <v>33765277.140000001</v>
      </c>
      <c r="V36" s="46">
        <v>128216537.05</v>
      </c>
      <c r="W36" s="46">
        <v>69758184.739999995</v>
      </c>
      <c r="X36" s="46"/>
      <c r="Y36" s="46"/>
      <c r="Z36" s="46">
        <v>439272297.50999999</v>
      </c>
      <c r="AA36" s="46">
        <v>133833350.75</v>
      </c>
      <c r="AB36" s="47">
        <f t="shared" si="0"/>
        <v>1891626136.1800001</v>
      </c>
      <c r="AC36" s="39"/>
      <c r="AD36" s="39"/>
    </row>
    <row r="37" spans="1:45" s="45" customFormat="1" x14ac:dyDescent="0.2">
      <c r="A37" s="41" t="s">
        <v>38</v>
      </c>
      <c r="B37" s="50"/>
      <c r="C37" s="62"/>
      <c r="D37" s="42">
        <v>0</v>
      </c>
      <c r="E37" s="42">
        <v>0</v>
      </c>
      <c r="F37" s="42">
        <v>151733248.63</v>
      </c>
      <c r="G37" s="42">
        <f>+G36+G34</f>
        <v>58397113.019999996</v>
      </c>
      <c r="H37" s="42">
        <f t="shared" ref="H37" si="4">+H36+H34</f>
        <v>154441413.59</v>
      </c>
      <c r="I37" s="42">
        <v>99322319.159999996</v>
      </c>
      <c r="J37" s="42">
        <v>10141975.41</v>
      </c>
      <c r="K37" s="42">
        <v>38637669.329999998</v>
      </c>
      <c r="L37" s="42">
        <v>251992843.66</v>
      </c>
      <c r="M37" s="42">
        <v>0</v>
      </c>
      <c r="N37" s="42">
        <v>23561229.189999998</v>
      </c>
      <c r="O37" s="42">
        <v>302131765.53999996</v>
      </c>
      <c r="P37" s="42">
        <v>0</v>
      </c>
      <c r="Q37" s="42">
        <v>0</v>
      </c>
      <c r="R37" s="42">
        <v>214793063.30000001</v>
      </c>
      <c r="S37" s="42"/>
      <c r="T37" s="42">
        <v>268332102.78</v>
      </c>
      <c r="U37" s="42">
        <v>34522291.509999998</v>
      </c>
      <c r="V37" s="42">
        <v>186555965.43000001</v>
      </c>
      <c r="W37" s="42">
        <v>100114357.05</v>
      </c>
      <c r="X37" s="42"/>
      <c r="Y37" s="42"/>
      <c r="Z37" s="42">
        <v>546044951.81999993</v>
      </c>
      <c r="AA37" s="42">
        <v>203664284.47</v>
      </c>
      <c r="AB37" s="43">
        <f t="shared" si="0"/>
        <v>2644386593.8899999</v>
      </c>
      <c r="AC37" s="44"/>
      <c r="AD37" s="44"/>
    </row>
    <row r="38" spans="1:45" s="45" customFormat="1" x14ac:dyDescent="0.2">
      <c r="A38" s="51" t="s">
        <v>29</v>
      </c>
      <c r="B38" s="52"/>
      <c r="C38" s="63"/>
      <c r="D38" s="53">
        <v>389647070.37</v>
      </c>
      <c r="E38" s="53">
        <v>363162938.75</v>
      </c>
      <c r="F38" s="53">
        <v>1053048637.3099999</v>
      </c>
      <c r="G38" s="53">
        <f>+G31+G37</f>
        <v>416179285.39999998</v>
      </c>
      <c r="H38" s="53">
        <f t="shared" ref="H38" si="5">+H31+H37</f>
        <v>1612116839.0799999</v>
      </c>
      <c r="I38" s="53">
        <f>+I31+I37</f>
        <v>1144859019.22</v>
      </c>
      <c r="J38" s="53">
        <v>647283281.18999994</v>
      </c>
      <c r="K38" s="53">
        <v>582459892.31000006</v>
      </c>
      <c r="L38" s="53">
        <v>1472222097.6700001</v>
      </c>
      <c r="M38" s="53">
        <v>504184631.58999997</v>
      </c>
      <c r="N38" s="53">
        <v>1748469691.4300001</v>
      </c>
      <c r="O38" s="53">
        <v>1574354563.6399999</v>
      </c>
      <c r="P38" s="53">
        <f>+P31+P37</f>
        <v>576046297.61000001</v>
      </c>
      <c r="Q38" s="53">
        <f t="shared" ref="Q38:AA38" si="6">+Q31+Q37</f>
        <v>576639221.21000004</v>
      </c>
      <c r="R38" s="53">
        <f t="shared" si="6"/>
        <v>1184817882.8399999</v>
      </c>
      <c r="S38" s="53">
        <f t="shared" si="6"/>
        <v>50144938.460000001</v>
      </c>
      <c r="T38" s="53">
        <f t="shared" si="6"/>
        <v>978584383.99000001</v>
      </c>
      <c r="U38" s="53">
        <f t="shared" si="6"/>
        <v>786898115.17999995</v>
      </c>
      <c r="V38" s="53">
        <f t="shared" si="6"/>
        <v>807613316.54999995</v>
      </c>
      <c r="W38" s="53">
        <f t="shared" si="6"/>
        <v>684438989.39999998</v>
      </c>
      <c r="X38" s="53">
        <f t="shared" si="6"/>
        <v>835704236.10000002</v>
      </c>
      <c r="Y38" s="53">
        <f t="shared" si="6"/>
        <v>2082388852.51</v>
      </c>
      <c r="Z38" s="53">
        <f t="shared" si="6"/>
        <v>635739039.95999992</v>
      </c>
      <c r="AA38" s="53">
        <f t="shared" si="6"/>
        <v>2846008143.2599998</v>
      </c>
      <c r="AB38" s="54">
        <f t="shared" si="0"/>
        <v>23553011365.029991</v>
      </c>
      <c r="AC38" s="44"/>
      <c r="AD38" s="44"/>
    </row>
    <row r="39" spans="1:4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 s="31"/>
    </row>
    <row r="40" spans="1:4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 s="31"/>
    </row>
    <row r="41" spans="1:45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</row>
    <row r="42" spans="1:45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</row>
    <row r="43" spans="1:45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</row>
    <row r="44" spans="1:45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</row>
    <row r="45" spans="1:45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</row>
    <row r="46" spans="1:45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</row>
    <row r="47" spans="1:45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</row>
    <row r="48" spans="1:45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</row>
    <row r="49" spans="1:45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</row>
    <row r="50" spans="1:45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</row>
    <row r="51" spans="1:45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</row>
    <row r="52" spans="1:45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</row>
    <row r="53" spans="1:45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</row>
    <row r="54" spans="1:45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</row>
    <row r="55" spans="1:45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</row>
    <row r="56" spans="1:45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</row>
    <row r="57" spans="1:45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</row>
    <row r="58" spans="1:45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</row>
    <row r="59" spans="1:45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</row>
    <row r="60" spans="1:45" x14ac:dyDescent="0.2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</row>
    <row r="61" spans="1:45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</row>
    <row r="62" spans="1:45" x14ac:dyDescent="0.2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</row>
    <row r="63" spans="1:45" x14ac:dyDescent="0.2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</row>
  </sheetData>
  <printOptions horizontalCentered="1"/>
  <pageMargins left="0.15748031496062992" right="0.15748031496062992" top="0.98425196850393704" bottom="0.98425196850393704" header="0.51181102362204722" footer="0.51181102362204722"/>
  <pageSetup paperSize="5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Flujo-Cuatro-Años</vt:lpstr>
      <vt:lpstr>Devengado</vt:lpstr>
      <vt:lpstr>Pagado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CGPCONT99</dc:creator>
  <cp:lastModifiedBy>Roxana Lopez</cp:lastModifiedBy>
  <cp:lastPrinted>2021-02-12T15:33:28Z</cp:lastPrinted>
  <dcterms:created xsi:type="dcterms:W3CDTF">2008-02-21T12:54:27Z</dcterms:created>
  <dcterms:modified xsi:type="dcterms:W3CDTF">2021-02-26T16:24:30Z</dcterms:modified>
</cp:coreProperties>
</file>