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2" r:id="rId2"/>
    <sheet name="10610" sheetId="16" r:id="rId3"/>
    <sheet name="10614" sheetId="11" r:id="rId4"/>
    <sheet name="50603" sheetId="15" r:id="rId5"/>
    <sheet name="50604" sheetId="13" r:id="rId6"/>
  </sheets>
  <externalReferences>
    <externalReference r:id="rId7"/>
  </externalReferences>
  <definedNames>
    <definedName name="_xlnm.Print_Area" localSheetId="2">'10610'!$A$1:$Q$41</definedName>
    <definedName name="_xlnm.Print_Area" localSheetId="4">'50603'!$A$1:$N$42</definedName>
  </definedNames>
  <calcPr calcId="145621"/>
</workbook>
</file>

<file path=xl/calcChain.xml><?xml version="1.0" encoding="utf-8"?>
<calcChain xmlns="http://schemas.openxmlformats.org/spreadsheetml/2006/main">
  <c r="O41" i="16" l="1"/>
  <c r="K41" i="16"/>
  <c r="O40" i="16"/>
  <c r="O39" i="16" s="1"/>
  <c r="K40" i="16"/>
  <c r="N39" i="16"/>
  <c r="M39" i="16"/>
  <c r="L39" i="16"/>
  <c r="K39" i="16"/>
  <c r="K29" i="16"/>
  <c r="K23" i="16"/>
  <c r="K22" i="16"/>
  <c r="O12" i="16"/>
  <c r="H15" i="12" l="1"/>
  <c r="G15" i="12"/>
  <c r="F15" i="12"/>
  <c r="E15" i="12"/>
  <c r="D15" i="12"/>
  <c r="I21" i="6" l="1"/>
  <c r="I18" i="6"/>
  <c r="I17" i="6"/>
  <c r="I16" i="6"/>
  <c r="I14" i="6"/>
  <c r="I12" i="6"/>
  <c r="F11" i="6" l="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<sst xmlns="http://schemas.openxmlformats.org/spreadsheetml/2006/main" count="536" uniqueCount="267">
  <si>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</si>
  <si>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</si>
  <si>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</si>
  <si>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</si>
  <si>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</si>
  <si>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</si>
  <si>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</si>
  <si>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</si>
  <si>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</si>
  <si>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</si>
  <si>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</si>
  <si>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</si>
  <si>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</si>
  <si>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</si>
  <si>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</si>
  <si>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</si>
  <si>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</si>
  <si>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</si>
  <si>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</si>
  <si>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</si>
  <si>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</si>
  <si>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</si>
  <si>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</si>
  <si>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</si>
  <si>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</si>
  <si>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</si>
  <si>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</si>
  <si>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</si>
  <si>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</si>
  <si>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</si>
  <si>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</si>
  <si>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</si>
  <si>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</si>
  <si>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</si>
  <si>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</si>
  <si>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</si>
  <si>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</si>
  <si>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</si>
  <si>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</si>
  <si>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</si>
  <si>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</si>
  <si>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</si>
  <si>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</si>
  <si>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</si>
  <si>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</si>
  <si>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</si>
  <si>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</si>
  <si>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</si>
  <si>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</si>
  <si>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</si>
  <si>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</si>
  <si>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</si>
  <si>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</si>
  <si>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</si>
  <si>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</si>
  <si>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</si>
  <si>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</si>
  <si>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</si>
  <si>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</si>
  <si>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</si>
  <si>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</si>
  <si>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</si>
  <si>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</si>
  <si>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</si>
  <si>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</si>
  <si>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</si>
  <si>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</si>
  <si>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</si>
  <si>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</si>
  <si>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</si>
  <si>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</si>
  <si>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</si>
  <si>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</si>
  <si>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</si>
  <si>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</si>
  <si>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</si>
  <si>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</si>
  <si>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</si>
  <si>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</si>
  <si>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</si>
  <si>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</si>
  <si>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</si>
  <si>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</si>
  <si>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</si>
  <si>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</si>
  <si>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</si>
  <si>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</si>
  <si>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</si>
  <si>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</si>
  <si>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</si>
  <si>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</si>
  <si>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</si>
  <si>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</si>
  <si>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</si>
  <si>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</si>
  <si>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</si>
  <si>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</si>
  <si>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</si>
  <si>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</si>
  <si>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</si>
  <si>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</si>
  <si>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</si>
  <si>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</si>
  <si>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</si>
  <si>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</si>
  <si>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</si>
  <si>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RESOLUCIÓN INTERNA ATM Nº 026/19 -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</si>
  <si>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</si>
  <si>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</si>
  <si>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</si>
  <si>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</si>
  <si>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</si>
  <si>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</si>
  <si>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</si>
  <si>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</si>
  <si>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</si>
  <si>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</si>
  <si>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</si>
  <si>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</si>
  <si>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</si>
  <si>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</si>
  <si>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</si>
  <si>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</si>
  <si>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</si>
  <si>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</si>
  <si>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</si>
  <si>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</si>
  <si>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</si>
  <si>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</si>
  <si>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</si>
  <si>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</si>
  <si>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</si>
  <si>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</si>
  <si>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</si>
  <si>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</si>
  <si>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</si>
  <si>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</si>
  <si>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</si>
  <si>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</si>
  <si>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</si>
  <si>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</si>
  <si>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</si>
  <si>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</si>
  <si>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</si>
  <si>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</si>
  <si>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</si>
  <si>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</si>
  <si>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</si>
  <si>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</si>
  <si>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</si>
  <si>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</si>
  <si>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</si>
  <si>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</si>
  <si>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</si>
  <si>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</si>
  <si>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</si>
  <si>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</si>
  <si>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</si>
  <si>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</si>
  <si>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</si>
  <si>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</si>
  <si>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</si>
  <si>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</si>
  <si>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</si>
  <si>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</si>
  <si>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</si>
  <si>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</si>
  <si>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</si>
  <si>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</si>
  <si>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</si>
  <si>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</si>
  <si>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</si>
  <si>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</si>
  <si>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</si>
  <si>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</si>
  <si>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</si>
  <si>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</si>
  <si>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</si>
  <si>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</si>
  <si>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</si>
  <si>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</si>
  <si>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</si>
  <si>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</si>
  <si>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</si>
  <si>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</si>
  <si>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</si>
  <si>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</si>
  <si>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</si>
  <si>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</si>
  <si>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</si>
  <si>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</si>
  <si>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</si>
  <si>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</si>
  <si>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</si>
  <si>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</si>
  <si>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</si>
  <si>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</si>
  <si>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</si>
  <si>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</si>
  <si>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</si>
  <si>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</si>
  <si>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</si>
  <si>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</si>
  <si>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</si>
  <si>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</si>
  <si>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</si>
  <si>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</si>
  <si>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</si>
  <si>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</si>
  <si>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</si>
  <si>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</si>
  <si>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</si>
  <si>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</si>
  <si>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</si>
  <si>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</si>
  <si>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</si>
  <si>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</si>
  <si>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</si>
  <si>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</si>
  <si>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</si>
  <si>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</si>
  <si>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>Ridi, Gonzalez P, Perez Araujo</t>
  </si>
  <si>
    <t xml:space="preserve">                       Contadores</t>
  </si>
  <si>
    <t>Baseggio</t>
  </si>
  <si>
    <t xml:space="preserve">                       Otros Profesionales</t>
  </si>
  <si>
    <t>Fierro, Sanchez, Odoriz, Quevedo, Boreto, Bayona, Aleman, Gallardo, Wajn, Gonzalez de Duo, Diaz, Peña y Lillo y Gili Perez</t>
  </si>
  <si>
    <t>2 - Admnistrativos</t>
  </si>
  <si>
    <t>Becerra, Castillo, Bustos, Cicconi, Molina, Marti e Hidalgo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</si>
  <si>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</si>
  <si>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</si>
  <si>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</si>
  <si>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</si>
  <si>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</si>
  <si>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</si>
  <si>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</si>
  <si>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</si>
  <si>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</si>
  <si>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</si>
  <si>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</si>
  <si>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</si>
  <si>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</si>
  <si>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</si>
  <si>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</si>
  <si>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</si>
  <si>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>2020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</si>
  <si>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</si>
  <si>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</si>
  <si>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</si>
  <si>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</si>
  <si>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</si>
  <si>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</si>
  <si>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</si>
  <si>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</si>
  <si>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</si>
  <si>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</si>
  <si>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</si>
  <si>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</si>
  <si>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CUADRO DE INDICADORES Y METAS  - META ANUAL y   2do TRIMESTRE 2020</t>
  </si>
  <si>
    <t>DIRECCION GENERAL DE PRESUPUESTO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</si>
  <si>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2020</t>
    </r>
  </si>
  <si>
    <t>ABRIL</t>
  </si>
  <si>
    <t>MAYO</t>
  </si>
  <si>
    <t>JUNIO</t>
  </si>
  <si>
    <t>C.J.U.O. 1 - 06 - 10 - 2º TRIMESTE 2020</t>
  </si>
  <si>
    <t>D.A.A.B.O.</t>
  </si>
  <si>
    <t>También, debe considerarse que por motivos de la Pandemia por Covid-19 y la declaración de Emergencia Sanitaria en la Provincia de Mendoza por Decreto N° 359/20 y lo establecido en el Decreto 384/20 y complementarios, los tramites cotidianos de las oficinas administrativas públicas han sufrido una reducción en las actividades que solamente se pueden realizar en forma presencial y esto influye en la cantidad de trámites relizados.</t>
  </si>
  <si>
    <r>
      <t xml:space="preserve">(1) Observación:: Debe tenerse en cuenta que esta información es </t>
    </r>
    <r>
      <rPr>
        <b/>
        <sz val="10"/>
        <rFont val="Arial"/>
        <family val="2"/>
      </rPr>
      <t>PARCIA</t>
    </r>
    <r>
      <rPr>
        <sz val="10"/>
        <rFont val="Arial"/>
        <family val="2"/>
      </rPr>
      <t>L, ya que el nuevo sistema informático de seguimiento de expedientes,</t>
    </r>
    <r>
      <rPr>
        <b/>
        <u/>
        <sz val="10"/>
        <rFont val="Arial"/>
        <family val="2"/>
      </rPr>
      <t xml:space="preserve"> Sistema GDE, </t>
    </r>
    <r>
      <rPr>
        <b/>
        <sz val="10"/>
        <rFont val="Arial"/>
        <family val="2"/>
      </rPr>
      <t>NO</t>
    </r>
    <r>
      <rPr>
        <sz val="10"/>
        <rFont val="Arial"/>
        <family val="2"/>
      </rPr>
      <t xml:space="preserve"> ofrece en su plataforma la posibilidad de contabilizar la cantidad de movimientos de piezas administrativas para poder realizar estadisticas.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</si>
</sst>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_ ;\-#,##0\ "/>
    <numFmt numFmtId="167" formatCode="_-* #,##0.00\ _€_-;\-* #,##0.00\ _€_-;_-* &quot;-&quot;??\ _€_-;_-@_-"/>
    <numFmt numFmtId="168" formatCode="_-* #,##0\ _€_-;\-* #,##0\ _€_-;_-* &quot;-&quot;\ _€_-;_-@_-"/>
    <numFmt numFmtId="169" formatCode="#,##0.00\ _€"/>
    <numFmt numFmtId="170" formatCode="0_ ;\-0\ "/>
    <numFmt numFmtId="171" formatCode="0.00\ %"/>
    <numFmt numFmtId="172" formatCode="0.0"/>
    <numFmt numFmtId="173" formatCode="0\ %"/>
    <numFmt numFmtId="174" formatCode="#,##0\ _p_t_a"/>
  </numFmts>
  <fonts count="7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9"/>
      <color rgb="FF000000"/>
      <name val="Arial-BoldMT"/>
    </font>
    <font>
      <b/>
      <sz val="10"/>
      <color rgb="FF000000"/>
      <name val="Arial"/>
      <family val="2"/>
    </font>
    <font>
      <b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3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4" borderId="0" applyNumberFormat="0" applyBorder="0" applyAlignment="0" applyProtection="0"/>
    <xf numFmtId="0" fontId="33" fillId="16" borderId="1" applyNumberFormat="0" applyAlignment="0" applyProtection="0"/>
    <xf numFmtId="0" fontId="34" fillId="1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7" fillId="7" borderId="1" applyNumberFormat="0" applyAlignment="0" applyProtection="0"/>
    <xf numFmtId="0" fontId="38" fillId="3" borderId="0" applyNumberFormat="0" applyBorder="0" applyAlignment="0" applyProtection="0"/>
    <xf numFmtId="165" fontId="22" fillId="0" borderId="0" applyFont="0" applyFill="0" applyBorder="0" applyAlignment="0" applyProtection="0"/>
    <xf numFmtId="0" fontId="39" fillId="22" borderId="0" applyNumberFormat="0" applyBorder="0" applyAlignment="0" applyProtection="0"/>
    <xf numFmtId="0" fontId="22" fillId="23" borderId="4" applyNumberFormat="0" applyFont="0" applyAlignment="0" applyProtection="0"/>
    <xf numFmtId="0" fontId="40" fillId="16" borderId="5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6" applyNumberFormat="0" applyFill="0" applyAlignment="0" applyProtection="0"/>
    <xf numFmtId="0" fontId="45" fillId="0" borderId="7" applyNumberFormat="0" applyFill="0" applyAlignment="0" applyProtection="0"/>
    <xf numFmtId="0" fontId="36" fillId="0" borderId="8" applyNumberFormat="0" applyFill="0" applyAlignment="0" applyProtection="0"/>
    <xf numFmtId="0" fontId="46" fillId="0" borderId="9" applyNumberFormat="0" applyFill="0" applyAlignment="0" applyProtection="0"/>
    <xf numFmtId="0" fontId="27" fillId="0" borderId="0"/>
    <xf numFmtId="165" fontId="27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30" fillId="0" borderId="0"/>
    <xf numFmtId="9" fontId="30" fillId="0" borderId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2" fillId="0" borderId="0"/>
    <xf numFmtId="0" fontId="22" fillId="0" borderId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47" fillId="0" borderId="0"/>
    <xf numFmtId="9" fontId="22" fillId="0" borderId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8" fillId="0" borderId="0"/>
    <xf numFmtId="0" fontId="49" fillId="0" borderId="0"/>
    <xf numFmtId="9" fontId="48" fillId="0" borderId="0" applyBorder="0" applyProtection="0"/>
    <xf numFmtId="0" fontId="50" fillId="0" borderId="0"/>
    <xf numFmtId="44" fontId="5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3" fontId="48" fillId="0" borderId="0" applyBorder="0" applyProtection="0"/>
    <xf numFmtId="0" fontId="1" fillId="0" borderId="0"/>
    <xf numFmtId="9" fontId="1" fillId="0" borderId="0" applyFont="0" applyFill="0" applyBorder="0" applyAlignment="0" applyProtection="0"/>
  </cellStyleXfs>
  <cellXfs count="587">
    <xf numFmtId="0" fontId="0" fillId="0" borderId="0" xfId="0"/>
    <xf numFmtId="0" fontId="26" fillId="0" borderId="0" xfId="0" applyFont="1"/>
    <xf numFmtId="0" fontId="27" fillId="0" borderId="0" xfId="0" applyFont="1"/>
    <xf numFmtId="1" fontId="28" fillId="24" borderId="11" xfId="32" applyNumberFormat="1" applyFont="1" applyFill="1" applyBorder="1" applyAlignment="1">
      <alignment horizontal="center" vertical="center"/>
    </xf>
    <xf numFmtId="0" fontId="23" fillId="24" borderId="13" xfId="0" applyFont="1" applyFill="1" applyBorder="1"/>
    <xf numFmtId="1" fontId="28" fillId="24" borderId="14" xfId="32" applyNumberFormat="1" applyFont="1" applyFill="1" applyBorder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9" fillId="0" borderId="16" xfId="0" applyFont="1" applyBorder="1" applyAlignment="1"/>
    <xf numFmtId="0" fontId="29" fillId="0" borderId="11" xfId="0" applyFont="1" applyBorder="1"/>
    <xf numFmtId="0" fontId="29" fillId="0" borderId="0" xfId="0" applyFont="1"/>
    <xf numFmtId="0" fontId="29" fillId="0" borderId="16" xfId="0" applyFont="1" applyFill="1" applyBorder="1" applyAlignment="1"/>
    <xf numFmtId="0" fontId="29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9" fillId="26" borderId="14" xfId="0" applyFont="1" applyFill="1" applyBorder="1"/>
    <xf numFmtId="1" fontId="29" fillId="26" borderId="14" xfId="0" applyNumberFormat="1" applyFont="1" applyFill="1" applyBorder="1"/>
    <xf numFmtId="0" fontId="27" fillId="26" borderId="14" xfId="0" applyFont="1" applyFill="1" applyBorder="1"/>
    <xf numFmtId="0" fontId="27" fillId="26" borderId="15" xfId="0" applyFont="1" applyFill="1" applyBorder="1"/>
    <xf numFmtId="0" fontId="29" fillId="0" borderId="23" xfId="0" applyFont="1" applyBorder="1"/>
    <xf numFmtId="0" fontId="29" fillId="0" borderId="24" xfId="0" applyFont="1" applyBorder="1"/>
    <xf numFmtId="0" fontId="29" fillId="26" borderId="25" xfId="0" applyFont="1" applyFill="1" applyBorder="1"/>
    <xf numFmtId="0" fontId="29" fillId="0" borderId="11" xfId="0" applyFont="1" applyFill="1" applyBorder="1"/>
    <xf numFmtId="0" fontId="29" fillId="0" borderId="19" xfId="0" applyFont="1" applyBorder="1"/>
    <xf numFmtId="0" fontId="29" fillId="0" borderId="26" xfId="0" applyFont="1" applyBorder="1"/>
    <xf numFmtId="0" fontId="26" fillId="0" borderId="0" xfId="0" applyFont="1" applyBorder="1" applyAlignment="1"/>
    <xf numFmtId="0" fontId="26" fillId="0" borderId="30" xfId="0" applyFont="1" applyBorder="1"/>
    <xf numFmtId="0" fontId="24" fillId="0" borderId="29" xfId="0" applyFont="1" applyBorder="1" applyAlignment="1">
      <alignment vertical="center"/>
    </xf>
    <xf numFmtId="0" fontId="29" fillId="0" borderId="16" xfId="0" applyFont="1" applyBorder="1"/>
    <xf numFmtId="0" fontId="29" fillId="0" borderId="32" xfId="0" applyFont="1" applyBorder="1" applyAlignment="1"/>
    <xf numFmtId="0" fontId="29" fillId="0" borderId="28" xfId="0" applyFont="1" applyBorder="1"/>
    <xf numFmtId="0" fontId="29" fillId="0" borderId="33" xfId="0" applyFont="1" applyBorder="1"/>
    <xf numFmtId="0" fontId="29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7" fillId="26" borderId="22" xfId="0" applyFont="1" applyFill="1" applyBorder="1"/>
    <xf numFmtId="0" fontId="23" fillId="25" borderId="35" xfId="0" applyFont="1" applyFill="1" applyBorder="1"/>
    <xf numFmtId="0" fontId="23" fillId="25" borderId="36" xfId="0" applyFont="1" applyFill="1" applyBorder="1"/>
    <xf numFmtId="0" fontId="27" fillId="26" borderId="25" xfId="0" applyFont="1" applyFill="1" applyBorder="1"/>
    <xf numFmtId="0" fontId="28" fillId="25" borderId="39" xfId="0" applyFont="1" applyFill="1" applyBorder="1" applyAlignment="1"/>
    <xf numFmtId="0" fontId="29" fillId="25" borderId="35" xfId="0" applyFont="1" applyFill="1" applyBorder="1"/>
    <xf numFmtId="0" fontId="28" fillId="25" borderId="40" xfId="0" applyFont="1" applyFill="1" applyBorder="1"/>
    <xf numFmtId="0" fontId="29" fillId="25" borderId="41" xfId="0" applyFont="1" applyFill="1" applyBorder="1"/>
    <xf numFmtId="0" fontId="29" fillId="25" borderId="37" xfId="0" applyFont="1" applyFill="1" applyBorder="1"/>
    <xf numFmtId="0" fontId="29" fillId="0" borderId="32" xfId="0" applyFont="1" applyBorder="1"/>
    <xf numFmtId="0" fontId="29" fillId="0" borderId="18" xfId="0" applyFont="1" applyBorder="1"/>
    <xf numFmtId="0" fontId="29" fillId="0" borderId="12" xfId="0" applyFont="1" applyFill="1" applyBorder="1"/>
    <xf numFmtId="0" fontId="29" fillId="0" borderId="12" xfId="0" applyFont="1" applyBorder="1"/>
    <xf numFmtId="0" fontId="29" fillId="0" borderId="20" xfId="0" applyFont="1" applyBorder="1"/>
    <xf numFmtId="0" fontId="28" fillId="25" borderId="39" xfId="0" applyFont="1" applyFill="1" applyBorder="1"/>
    <xf numFmtId="0" fontId="29" fillId="0" borderId="32" xfId="0" applyFont="1" applyFill="1" applyBorder="1"/>
    <xf numFmtId="3" fontId="29" fillId="26" borderId="28" xfId="0" applyNumberFormat="1" applyFont="1" applyFill="1" applyBorder="1"/>
    <xf numFmtId="3" fontId="29" fillId="0" borderId="28" xfId="0" applyNumberFormat="1" applyFont="1" applyFill="1" applyBorder="1"/>
    <xf numFmtId="3" fontId="29" fillId="26" borderId="24" xfId="0" applyNumberFormat="1" applyFont="1" applyFill="1" applyBorder="1"/>
    <xf numFmtId="3" fontId="29" fillId="0" borderId="24" xfId="0" applyNumberFormat="1" applyFont="1" applyFill="1" applyBorder="1"/>
    <xf numFmtId="4" fontId="27" fillId="0" borderId="0" xfId="0" applyNumberFormat="1" applyFont="1"/>
    <xf numFmtId="0" fontId="28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1" fontId="28" fillId="24" borderId="48" xfId="32" applyNumberFormat="1" applyFont="1" applyFill="1" applyBorder="1" applyAlignment="1">
      <alignment horizontal="center" vertical="center"/>
    </xf>
    <xf numFmtId="0" fontId="28" fillId="24" borderId="49" xfId="0" applyFont="1" applyFill="1" applyBorder="1" applyAlignment="1">
      <alignment horizontal="center"/>
    </xf>
    <xf numFmtId="0" fontId="29" fillId="0" borderId="50" xfId="0" applyFont="1" applyFill="1" applyBorder="1"/>
    <xf numFmtId="1" fontId="29" fillId="0" borderId="48" xfId="0" applyNumberFormat="1" applyFont="1" applyFill="1" applyBorder="1"/>
    <xf numFmtId="0" fontId="29" fillId="0" borderId="48" xfId="0" applyFont="1" applyFill="1" applyBorder="1"/>
    <xf numFmtId="0" fontId="29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7" fillId="0" borderId="48" xfId="0" applyFont="1" applyFill="1" applyBorder="1"/>
    <xf numFmtId="3" fontId="27" fillId="0" borderId="48" xfId="0" applyNumberFormat="1" applyFont="1" applyFill="1" applyBorder="1"/>
    <xf numFmtId="0" fontId="27" fillId="0" borderId="52" xfId="0" applyFont="1" applyFill="1" applyBorder="1"/>
    <xf numFmtId="3" fontId="27" fillId="0" borderId="50" xfId="0" applyNumberFormat="1" applyFont="1" applyFill="1" applyBorder="1"/>
    <xf numFmtId="3" fontId="27" fillId="0" borderId="51" xfId="0" applyNumberFormat="1" applyFont="1" applyFill="1" applyBorder="1"/>
    <xf numFmtId="0" fontId="29" fillId="25" borderId="36" xfId="0" applyFont="1" applyFill="1" applyBorder="1"/>
    <xf numFmtId="3" fontId="29" fillId="0" borderId="14" xfId="0" applyNumberFormat="1" applyFont="1" applyFill="1" applyBorder="1"/>
    <xf numFmtId="3" fontId="29" fillId="0" borderId="22" xfId="0" applyNumberFormat="1" applyFont="1" applyFill="1" applyBorder="1"/>
    <xf numFmtId="3" fontId="29" fillId="0" borderId="25" xfId="0" applyNumberFormat="1" applyFont="1" applyFill="1" applyBorder="1"/>
    <xf numFmtId="3" fontId="29" fillId="26" borderId="34" xfId="0" applyNumberFormat="1" applyFont="1" applyFill="1" applyBorder="1"/>
    <xf numFmtId="3" fontId="29" fillId="26" borderId="11" xfId="0" applyNumberFormat="1" applyFont="1" applyFill="1" applyBorder="1"/>
    <xf numFmtId="3" fontId="29" fillId="26" borderId="27" xfId="0" applyNumberFormat="1" applyFont="1" applyFill="1" applyBorder="1"/>
    <xf numFmtId="3" fontId="29" fillId="0" borderId="11" xfId="0" applyNumberFormat="1" applyFont="1" applyFill="1" applyBorder="1"/>
    <xf numFmtId="3" fontId="29" fillId="26" borderId="31" xfId="0" applyNumberFormat="1" applyFont="1" applyFill="1" applyBorder="1"/>
    <xf numFmtId="3" fontId="29" fillId="25" borderId="41" xfId="0" applyNumberFormat="1" applyFont="1" applyFill="1" applyBorder="1"/>
    <xf numFmtId="3" fontId="29" fillId="25" borderId="42" xfId="0" applyNumberFormat="1" applyFont="1" applyFill="1" applyBorder="1"/>
    <xf numFmtId="3" fontId="28" fillId="25" borderId="42" xfId="0" applyNumberFormat="1" applyFont="1" applyFill="1" applyBorder="1"/>
    <xf numFmtId="3" fontId="28" fillId="25" borderId="41" xfId="0" applyNumberFormat="1" applyFont="1" applyFill="1" applyBorder="1"/>
    <xf numFmtId="3" fontId="29" fillId="25" borderId="38" xfId="0" applyNumberFormat="1" applyFont="1" applyFill="1" applyBorder="1"/>
    <xf numFmtId="3" fontId="29" fillId="0" borderId="34" xfId="0" applyNumberFormat="1" applyFont="1" applyBorder="1"/>
    <xf numFmtId="3" fontId="28" fillId="25" borderId="34" xfId="0" applyNumberFormat="1" applyFont="1" applyFill="1" applyBorder="1"/>
    <xf numFmtId="3" fontId="28" fillId="25" borderId="28" xfId="0" applyNumberFormat="1" applyFont="1" applyFill="1" applyBorder="1"/>
    <xf numFmtId="3" fontId="29" fillId="25" borderId="22" xfId="0" applyNumberFormat="1" applyFont="1" applyFill="1" applyBorder="1"/>
    <xf numFmtId="3" fontId="29" fillId="0" borderId="27" xfId="0" applyNumberFormat="1" applyFont="1" applyBorder="1"/>
    <xf numFmtId="3" fontId="28" fillId="25" borderId="27" xfId="0" applyNumberFormat="1" applyFont="1" applyFill="1" applyBorder="1"/>
    <xf numFmtId="3" fontId="28" fillId="25" borderId="11" xfId="0" applyNumberFormat="1" applyFont="1" applyFill="1" applyBorder="1"/>
    <xf numFmtId="3" fontId="29" fillId="25" borderId="14" xfId="0" applyNumberFormat="1" applyFont="1" applyFill="1" applyBorder="1"/>
    <xf numFmtId="3" fontId="29" fillId="26" borderId="12" xfId="0" applyNumberFormat="1" applyFont="1" applyFill="1" applyBorder="1"/>
    <xf numFmtId="3" fontId="29" fillId="0" borderId="12" xfId="0" applyNumberFormat="1" applyFont="1" applyFill="1" applyBorder="1"/>
    <xf numFmtId="3" fontId="29" fillId="0" borderId="15" xfId="0" applyNumberFormat="1" applyFont="1" applyFill="1" applyBorder="1"/>
    <xf numFmtId="3" fontId="29" fillId="25" borderId="35" xfId="0" applyNumberFormat="1" applyFont="1" applyFill="1" applyBorder="1"/>
    <xf numFmtId="3" fontId="28" fillId="25" borderId="35" xfId="0" applyNumberFormat="1" applyFont="1" applyFill="1" applyBorder="1"/>
    <xf numFmtId="3" fontId="28" fillId="25" borderId="36" xfId="0" applyNumberFormat="1" applyFont="1" applyFill="1" applyBorder="1"/>
    <xf numFmtId="0" fontId="29" fillId="26" borderId="33" xfId="0" applyFont="1" applyFill="1" applyBorder="1"/>
    <xf numFmtId="1" fontId="29" fillId="26" borderId="19" xfId="0" applyNumberFormat="1" applyFont="1" applyFill="1" applyBorder="1"/>
    <xf numFmtId="0" fontId="29" fillId="26" borderId="19" xfId="0" applyFont="1" applyFill="1" applyBorder="1"/>
    <xf numFmtId="0" fontId="29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7" fillId="26" borderId="19" xfId="0" applyFont="1" applyFill="1" applyBorder="1"/>
    <xf numFmtId="0" fontId="27" fillId="26" borderId="20" xfId="0" applyFont="1" applyFill="1" applyBorder="1"/>
    <xf numFmtId="0" fontId="27" fillId="26" borderId="33" xfId="0" applyFont="1" applyFill="1" applyBorder="1"/>
    <xf numFmtId="0" fontId="27" fillId="26" borderId="26" xfId="0" applyFont="1" applyFill="1" applyBorder="1"/>
    <xf numFmtId="3" fontId="29" fillId="0" borderId="0" xfId="0" applyNumberFormat="1" applyFont="1"/>
    <xf numFmtId="3" fontId="29" fillId="26" borderId="28" xfId="0" applyNumberFormat="1" applyFont="1" applyFill="1" applyBorder="1" applyAlignment="1"/>
    <xf numFmtId="3" fontId="29" fillId="26" borderId="34" xfId="0" applyNumberFormat="1" applyFont="1" applyFill="1" applyBorder="1" applyAlignment="1"/>
    <xf numFmtId="3" fontId="29" fillId="26" borderId="27" xfId="0" applyNumberFormat="1" applyFont="1" applyFill="1" applyBorder="1" applyAlignment="1"/>
    <xf numFmtId="3" fontId="29" fillId="26" borderId="11" xfId="0" applyNumberFormat="1" applyFont="1" applyFill="1" applyBorder="1" applyAlignment="1"/>
    <xf numFmtId="3" fontId="29" fillId="0" borderId="11" xfId="0" applyNumberFormat="1" applyFont="1" applyFill="1" applyBorder="1" applyAlignment="1"/>
    <xf numFmtId="3" fontId="29" fillId="0" borderId="14" xfId="0" applyNumberFormat="1" applyFont="1" applyFill="1" applyBorder="1" applyAlignment="1"/>
    <xf numFmtId="0" fontId="27" fillId="26" borderId="0" xfId="0" applyFont="1" applyFill="1" applyBorder="1"/>
    <xf numFmtId="3" fontId="27" fillId="0" borderId="0" xfId="0" applyNumberFormat="1" applyFont="1" applyFill="1" applyBorder="1"/>
    <xf numFmtId="0" fontId="27" fillId="26" borderId="30" xfId="0" applyFont="1" applyFill="1" applyBorder="1"/>
    <xf numFmtId="3" fontId="28" fillId="26" borderId="28" xfId="0" applyNumberFormat="1" applyFont="1" applyFill="1" applyBorder="1"/>
    <xf numFmtId="3" fontId="28" fillId="26" borderId="11" xfId="0" applyNumberFormat="1" applyFont="1" applyFill="1" applyBorder="1"/>
    <xf numFmtId="1" fontId="28" fillId="24" borderId="48" xfId="32" applyNumberFormat="1" applyFont="1" applyFill="1" applyBorder="1" applyAlignment="1">
      <alignment horizontal="center" vertical="center"/>
    </xf>
    <xf numFmtId="0" fontId="50" fillId="0" borderId="0" xfId="92"/>
    <xf numFmtId="0" fontId="64" fillId="0" borderId="0" xfId="53" applyFont="1" applyAlignment="1">
      <alignment horizontal="left" vertical="center"/>
    </xf>
    <xf numFmtId="0" fontId="22" fillId="0" borderId="0" xfId="53" applyAlignment="1">
      <alignment horizontal="center" vertical="center"/>
    </xf>
    <xf numFmtId="0" fontId="23" fillId="0" borderId="0" xfId="53" applyFont="1" applyAlignment="1">
      <alignment horizontal="center" vertical="center"/>
    </xf>
    <xf numFmtId="0" fontId="24" fillId="0" borderId="0" xfId="53" applyFont="1" applyAlignment="1">
      <alignment horizontal="left" vertical="center"/>
    </xf>
    <xf numFmtId="0" fontId="26" fillId="0" borderId="0" xfId="53" applyFont="1" applyAlignment="1">
      <alignment horizontal="center" vertical="center"/>
    </xf>
    <xf numFmtId="0" fontId="24" fillId="0" borderId="0" xfId="53" applyFont="1" applyBorder="1" applyAlignment="1">
      <alignment horizontal="left" vertical="center"/>
    </xf>
    <xf numFmtId="0" fontId="28" fillId="24" borderId="10" xfId="53" applyFont="1" applyFill="1" applyBorder="1" applyAlignment="1">
      <alignment horizontal="center" vertical="center" wrapText="1"/>
    </xf>
    <xf numFmtId="0" fontId="22" fillId="0" borderId="56" xfId="53" applyBorder="1"/>
    <xf numFmtId="0" fontId="28" fillId="24" borderId="11" xfId="53" applyFont="1" applyFill="1" applyBorder="1" applyAlignment="1">
      <alignment horizontal="center" vertical="center"/>
    </xf>
    <xf numFmtId="0" fontId="28" fillId="24" borderId="19" xfId="53" applyFont="1" applyFill="1" applyBorder="1" applyAlignment="1">
      <alignment horizontal="center" vertical="center" wrapText="1"/>
    </xf>
    <xf numFmtId="1" fontId="28" fillId="24" borderId="58" xfId="54" applyNumberFormat="1" applyFont="1" applyFill="1" applyBorder="1" applyAlignment="1">
      <alignment horizontal="center" vertical="center"/>
    </xf>
    <xf numFmtId="1" fontId="28" fillId="24" borderId="59" xfId="54" applyNumberFormat="1" applyFont="1" applyFill="1" applyBorder="1" applyAlignment="1">
      <alignment horizontal="center" vertical="center"/>
    </xf>
    <xf numFmtId="0" fontId="28" fillId="24" borderId="12" xfId="53" applyFont="1" applyFill="1" applyBorder="1" applyAlignment="1">
      <alignment horizontal="center" vertical="center" wrapText="1"/>
    </xf>
    <xf numFmtId="0" fontId="28" fillId="24" borderId="20" xfId="53" applyFont="1" applyFill="1" applyBorder="1" applyAlignment="1">
      <alignment horizontal="center" vertical="center" wrapText="1"/>
    </xf>
    <xf numFmtId="0" fontId="28" fillId="24" borderId="63" xfId="53" applyFont="1" applyFill="1" applyBorder="1" applyAlignment="1">
      <alignment horizontal="center" vertical="center" wrapText="1"/>
    </xf>
    <xf numFmtId="0" fontId="28" fillId="24" borderId="39" xfId="53" applyFont="1" applyFill="1" applyBorder="1" applyAlignment="1">
      <alignment horizontal="center" vertical="center" wrapText="1"/>
    </xf>
    <xf numFmtId="0" fontId="28" fillId="24" borderId="64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65" xfId="53" applyFont="1" applyFill="1" applyBorder="1" applyAlignment="1">
      <alignment horizontal="center" vertical="center" wrapText="1"/>
    </xf>
    <xf numFmtId="0" fontId="29" fillId="0" borderId="16" xfId="53" applyFont="1" applyBorder="1" applyAlignment="1">
      <alignment horizontal="left" vertical="center"/>
    </xf>
    <xf numFmtId="0" fontId="29" fillId="0" borderId="11" xfId="53" applyFont="1" applyBorder="1" applyAlignment="1">
      <alignment horizontal="center" vertical="center"/>
    </xf>
    <xf numFmtId="0" fontId="29" fillId="0" borderId="11" xfId="53" quotePrefix="1" applyFont="1" applyBorder="1" applyAlignment="1">
      <alignment horizontal="center" vertical="center" wrapText="1"/>
    </xf>
    <xf numFmtId="0" fontId="29" fillId="0" borderId="11" xfId="53" applyFont="1" applyBorder="1" applyAlignment="1">
      <alignment horizontal="center" vertical="center" wrapText="1"/>
    </xf>
    <xf numFmtId="0" fontId="29" fillId="0" borderId="19" xfId="53" applyFont="1" applyBorder="1" applyAlignment="1">
      <alignment horizontal="center" vertical="center" wrapText="1"/>
    </xf>
    <xf numFmtId="0" fontId="29" fillId="0" borderId="66" xfId="53" applyFont="1" applyBorder="1" applyAlignment="1">
      <alignment horizontal="center" vertical="center"/>
    </xf>
    <xf numFmtId="0" fontId="29" fillId="0" borderId="67" xfId="53" applyFont="1" applyBorder="1" applyAlignment="1">
      <alignment horizontal="center" vertical="center"/>
    </xf>
    <xf numFmtId="0" fontId="29" fillId="0" borderId="64" xfId="53" quotePrefix="1" applyFont="1" applyBorder="1" applyAlignment="1">
      <alignment horizontal="right" vertical="center" wrapText="1"/>
    </xf>
    <xf numFmtId="0" fontId="29" fillId="26" borderId="11" xfId="53" quotePrefix="1" applyFont="1" applyFill="1" applyBorder="1" applyAlignment="1">
      <alignment horizontal="right" vertical="center" wrapText="1"/>
    </xf>
    <xf numFmtId="0" fontId="29" fillId="27" borderId="65" xfId="53" quotePrefix="1" applyFont="1" applyFill="1" applyBorder="1" applyAlignment="1">
      <alignment horizontal="right" vertical="center" wrapText="1"/>
    </xf>
    <xf numFmtId="0" fontId="29" fillId="0" borderId="19" xfId="53" applyFont="1" applyBorder="1" applyAlignment="1">
      <alignment horizontal="center" vertical="center"/>
    </xf>
    <xf numFmtId="0" fontId="29" fillId="0" borderId="68" xfId="53" applyFont="1" applyBorder="1" applyAlignment="1">
      <alignment horizontal="center" vertical="center"/>
    </xf>
    <xf numFmtId="0" fontId="29" fillId="0" borderId="69" xfId="53" applyFont="1" applyBorder="1" applyAlignment="1">
      <alignment horizontal="center" vertical="center"/>
    </xf>
    <xf numFmtId="0" fontId="29" fillId="0" borderId="64" xfId="53" applyFont="1" applyBorder="1" applyAlignment="1">
      <alignment horizontal="right" vertical="center"/>
    </xf>
    <xf numFmtId="0" fontId="29" fillId="26" borderId="11" xfId="53" applyFont="1" applyFill="1" applyBorder="1" applyAlignment="1">
      <alignment horizontal="right" vertical="center"/>
    </xf>
    <xf numFmtId="0" fontId="29" fillId="27" borderId="65" xfId="53" applyFont="1" applyFill="1" applyBorder="1" applyAlignment="1">
      <alignment horizontal="right" vertical="center"/>
    </xf>
    <xf numFmtId="0" fontId="29" fillId="0" borderId="19" xfId="53" quotePrefix="1" applyFont="1" applyBorder="1" applyAlignment="1">
      <alignment horizontal="center" vertical="center" wrapText="1"/>
    </xf>
    <xf numFmtId="0" fontId="29" fillId="0" borderId="68" xfId="53" quotePrefix="1" applyFont="1" applyBorder="1" applyAlignment="1">
      <alignment horizontal="center" vertical="center" wrapText="1"/>
    </xf>
    <xf numFmtId="0" fontId="29" fillId="0" borderId="69" xfId="53" quotePrefix="1" applyFont="1" applyBorder="1" applyAlignment="1">
      <alignment horizontal="center" vertical="center" wrapText="1"/>
    </xf>
    <xf numFmtId="0" fontId="29" fillId="26" borderId="11" xfId="53" applyFont="1" applyFill="1" applyBorder="1" applyAlignment="1">
      <alignment horizontal="right" vertical="center" wrapText="1"/>
    </xf>
    <xf numFmtId="0" fontId="29" fillId="27" borderId="65" xfId="53" applyFont="1" applyFill="1" applyBorder="1" applyAlignment="1">
      <alignment horizontal="right" vertical="center" wrapText="1"/>
    </xf>
    <xf numFmtId="3" fontId="29" fillId="0" borderId="11" xfId="55" quotePrefix="1" applyNumberFormat="1" applyFont="1" applyBorder="1" applyAlignment="1">
      <alignment horizontal="right" vertical="center" wrapText="1"/>
    </xf>
    <xf numFmtId="3" fontId="29" fillId="0" borderId="11" xfId="55" applyNumberFormat="1" applyFont="1" applyBorder="1" applyAlignment="1">
      <alignment horizontal="right" vertical="center"/>
    </xf>
    <xf numFmtId="3" fontId="29" fillId="0" borderId="19" xfId="55" applyNumberFormat="1" applyFont="1" applyBorder="1" applyAlignment="1">
      <alignment horizontal="right" vertical="center"/>
    </xf>
    <xf numFmtId="44" fontId="29" fillId="0" borderId="70" xfId="93" applyFont="1" applyBorder="1" applyAlignment="1">
      <alignment horizontal="center" vertical="center"/>
    </xf>
    <xf numFmtId="44" fontId="29" fillId="0" borderId="70" xfId="93" applyFont="1" applyBorder="1" applyAlignment="1">
      <alignment horizontal="right" vertical="center"/>
    </xf>
    <xf numFmtId="44" fontId="29" fillId="0" borderId="29" xfId="93" applyFont="1" applyBorder="1" applyAlignment="1">
      <alignment horizontal="right" vertical="center"/>
    </xf>
    <xf numFmtId="44" fontId="65" fillId="0" borderId="64" xfId="93" applyFont="1" applyBorder="1"/>
    <xf numFmtId="44" fontId="29" fillId="26" borderId="11" xfId="93" applyFont="1" applyFill="1" applyBorder="1" applyAlignment="1">
      <alignment horizontal="right" vertical="center"/>
    </xf>
    <xf numFmtId="44" fontId="29" fillId="27" borderId="65" xfId="93" applyFont="1" applyFill="1" applyBorder="1" applyAlignment="1">
      <alignment horizontal="right" vertical="center"/>
    </xf>
    <xf numFmtId="44" fontId="50" fillId="0" borderId="0" xfId="92" applyNumberFormat="1"/>
    <xf numFmtId="3" fontId="29" fillId="0" borderId="11" xfId="53" quotePrefix="1" applyNumberFormat="1" applyFont="1" applyBorder="1" applyAlignment="1">
      <alignment horizontal="right" vertical="center" wrapText="1"/>
    </xf>
    <xf numFmtId="3" fontId="29" fillId="0" borderId="11" xfId="53" applyNumberFormat="1" applyFont="1" applyBorder="1" applyAlignment="1">
      <alignment horizontal="right" vertical="center"/>
    </xf>
    <xf numFmtId="3" fontId="29" fillId="0" borderId="19" xfId="53" applyNumberFormat="1" applyFont="1" applyBorder="1" applyAlignment="1">
      <alignment horizontal="right" vertical="center"/>
    </xf>
    <xf numFmtId="44" fontId="29" fillId="0" borderId="68" xfId="93" applyFont="1" applyBorder="1" applyAlignment="1">
      <alignment vertical="center"/>
    </xf>
    <xf numFmtId="44" fontId="29" fillId="0" borderId="69" xfId="93" applyFont="1" applyBorder="1" applyAlignment="1">
      <alignment vertical="center"/>
    </xf>
    <xf numFmtId="44" fontId="29" fillId="0" borderId="64" xfId="93" applyFont="1" applyBorder="1" applyAlignment="1">
      <alignment horizontal="right" vertical="center"/>
    </xf>
    <xf numFmtId="3" fontId="29" fillId="26" borderId="11" xfId="53" applyNumberFormat="1" applyFont="1" applyFill="1" applyBorder="1" applyAlignment="1">
      <alignment horizontal="right" vertical="center"/>
    </xf>
    <xf numFmtId="3" fontId="29" fillId="27" borderId="65" xfId="53" applyNumberFormat="1" applyFont="1" applyFill="1" applyBorder="1" applyAlignment="1">
      <alignment horizontal="right" vertical="center"/>
    </xf>
    <xf numFmtId="174" fontId="29" fillId="0" borderId="19" xfId="53" quotePrefix="1" applyNumberFormat="1" applyFont="1" applyBorder="1" applyAlignment="1">
      <alignment horizontal="right" vertical="center" wrapText="1"/>
    </xf>
    <xf numFmtId="44" fontId="29" fillId="0" borderId="68" xfId="93" applyFont="1" applyBorder="1" applyAlignment="1">
      <alignment horizontal="right" vertical="center"/>
    </xf>
    <xf numFmtId="44" fontId="29" fillId="0" borderId="71" xfId="93" applyFont="1" applyBorder="1" applyAlignment="1">
      <alignment vertical="center"/>
    </xf>
    <xf numFmtId="44" fontId="29" fillId="26" borderId="11" xfId="93" quotePrefix="1" applyFont="1" applyFill="1" applyBorder="1" applyAlignment="1">
      <alignment horizontal="right" vertical="center" wrapText="1"/>
    </xf>
    <xf numFmtId="44" fontId="29" fillId="27" borderId="65" xfId="93" quotePrefix="1" applyFont="1" applyFill="1" applyBorder="1" applyAlignment="1">
      <alignment horizontal="right" vertical="center" wrapText="1"/>
    </xf>
    <xf numFmtId="0" fontId="29" fillId="0" borderId="72" xfId="53" applyFont="1" applyBorder="1" applyAlignment="1">
      <alignment horizontal="center" vertical="center"/>
    </xf>
    <xf numFmtId="0" fontId="29" fillId="0" borderId="73" xfId="53" applyFont="1" applyBorder="1" applyAlignment="1">
      <alignment horizontal="center" vertical="center"/>
    </xf>
    <xf numFmtId="0" fontId="29" fillId="0" borderId="45" xfId="53" applyFont="1" applyBorder="1" applyAlignment="1">
      <alignment horizontal="center" vertical="center"/>
    </xf>
    <xf numFmtId="0" fontId="29" fillId="0" borderId="74" xfId="53" applyFont="1" applyBorder="1" applyAlignment="1">
      <alignment horizontal="center" vertical="center"/>
    </xf>
    <xf numFmtId="0" fontId="29" fillId="26" borderId="75" xfId="53" applyFont="1" applyFill="1" applyBorder="1" applyAlignment="1">
      <alignment horizontal="right" vertical="center"/>
    </xf>
    <xf numFmtId="0" fontId="29" fillId="26" borderId="75" xfId="53" applyFont="1" applyFill="1" applyBorder="1" applyAlignment="1">
      <alignment horizontal="center" vertical="center"/>
    </xf>
    <xf numFmtId="0" fontId="29" fillId="27" borderId="76" xfId="53" applyFont="1" applyFill="1" applyBorder="1" applyAlignment="1">
      <alignment horizontal="center" vertical="center"/>
    </xf>
    <xf numFmtId="0" fontId="28" fillId="0" borderId="29" xfId="53" applyFont="1" applyBorder="1" applyAlignment="1">
      <alignment vertical="center" wrapText="1"/>
    </xf>
    <xf numFmtId="0" fontId="28" fillId="0" borderId="0" xfId="53" applyFont="1" applyBorder="1" applyAlignment="1">
      <alignment vertical="center" wrapText="1"/>
    </xf>
    <xf numFmtId="0" fontId="28" fillId="25" borderId="16" xfId="53" applyFont="1" applyFill="1" applyBorder="1" applyAlignment="1">
      <alignment horizontal="left" vertical="center"/>
    </xf>
    <xf numFmtId="0" fontId="29" fillId="25" borderId="11" xfId="53" applyFont="1" applyFill="1" applyBorder="1" applyAlignment="1">
      <alignment horizontal="center" vertical="center"/>
    </xf>
    <xf numFmtId="0" fontId="29" fillId="25" borderId="19" xfId="53" applyFont="1" applyFill="1" applyBorder="1" applyAlignment="1">
      <alignment horizontal="center" vertical="center"/>
    </xf>
    <xf numFmtId="0" fontId="29" fillId="25" borderId="66" xfId="53" applyFont="1" applyFill="1" applyBorder="1" applyAlignment="1">
      <alignment horizontal="center" vertical="center"/>
    </xf>
    <xf numFmtId="0" fontId="29" fillId="25" borderId="77" xfId="53" applyFont="1" applyFill="1" applyBorder="1" applyAlignment="1">
      <alignment horizontal="center" vertical="center"/>
    </xf>
    <xf numFmtId="0" fontId="29" fillId="25" borderId="39" xfId="53" applyFont="1" applyFill="1" applyBorder="1" applyAlignment="1">
      <alignment horizontal="center" vertical="center"/>
    </xf>
    <xf numFmtId="0" fontId="29" fillId="25" borderId="60" xfId="53" applyFont="1" applyFill="1" applyBorder="1" applyAlignment="1">
      <alignment horizontal="center" vertical="center"/>
    </xf>
    <xf numFmtId="0" fontId="29" fillId="25" borderId="61" xfId="53" applyFont="1" applyFill="1" applyBorder="1" applyAlignment="1">
      <alignment horizontal="center" vertical="center"/>
    </xf>
    <xf numFmtId="0" fontId="29" fillId="25" borderId="62" xfId="53" applyFont="1" applyFill="1" applyBorder="1" applyAlignment="1">
      <alignment horizontal="center" vertical="center"/>
    </xf>
    <xf numFmtId="0" fontId="28" fillId="0" borderId="16" xfId="53" applyFont="1" applyBorder="1" applyAlignment="1">
      <alignment horizontal="left" vertical="center"/>
    </xf>
    <xf numFmtId="0" fontId="29" fillId="27" borderId="78" xfId="53" applyFont="1" applyFill="1" applyBorder="1" applyAlignment="1">
      <alignment horizontal="center" vertical="center"/>
    </xf>
    <xf numFmtId="0" fontId="29" fillId="26" borderId="58" xfId="53" applyFont="1" applyFill="1" applyBorder="1" applyAlignment="1">
      <alignment horizontal="center" vertical="center"/>
    </xf>
    <xf numFmtId="0" fontId="29" fillId="26" borderId="29" xfId="53" applyFont="1" applyFill="1" applyBorder="1" applyAlignment="1">
      <alignment horizontal="center" vertical="center"/>
    </xf>
    <xf numFmtId="0" fontId="29" fillId="26" borderId="64" xfId="53" applyFont="1" applyFill="1" applyBorder="1" applyAlignment="1">
      <alignment horizontal="center" vertical="center"/>
    </xf>
    <xf numFmtId="0" fontId="29" fillId="26" borderId="11" xfId="53" applyFont="1" applyFill="1" applyBorder="1" applyAlignment="1">
      <alignment horizontal="center" vertical="center"/>
    </xf>
    <xf numFmtId="0" fontId="29" fillId="26" borderId="65" xfId="53" applyFont="1" applyFill="1" applyBorder="1" applyAlignment="1">
      <alignment horizontal="center" vertical="center"/>
    </xf>
    <xf numFmtId="0" fontId="29" fillId="27" borderId="68" xfId="53" applyFont="1" applyFill="1" applyBorder="1" applyAlignment="1">
      <alignment horizontal="center" vertical="center"/>
    </xf>
    <xf numFmtId="0" fontId="29" fillId="26" borderId="68" xfId="53" applyFont="1" applyFill="1" applyBorder="1" applyAlignment="1">
      <alignment horizontal="center" vertical="center"/>
    </xf>
    <xf numFmtId="0" fontId="29" fillId="26" borderId="69" xfId="53" applyFont="1" applyFill="1" applyBorder="1" applyAlignment="1">
      <alignment horizontal="center" vertical="center"/>
    </xf>
    <xf numFmtId="0" fontId="29" fillId="27" borderId="69" xfId="53" applyFont="1" applyFill="1" applyBorder="1" applyAlignment="1">
      <alignment horizontal="center" vertical="center"/>
    </xf>
    <xf numFmtId="0" fontId="29" fillId="27" borderId="79" xfId="53" applyFont="1" applyFill="1" applyBorder="1" applyAlignment="1">
      <alignment horizontal="center" vertical="center"/>
    </xf>
    <xf numFmtId="0" fontId="29" fillId="26" borderId="79" xfId="53" applyFont="1" applyFill="1" applyBorder="1" applyAlignment="1">
      <alignment horizontal="center" vertical="center"/>
    </xf>
    <xf numFmtId="0" fontId="29" fillId="26" borderId="80" xfId="53" applyFont="1" applyFill="1" applyBorder="1" applyAlignment="1">
      <alignment horizontal="center" vertical="center"/>
    </xf>
    <xf numFmtId="0" fontId="29" fillId="25" borderId="68" xfId="53" applyFont="1" applyFill="1" applyBorder="1" applyAlignment="1">
      <alignment horizontal="center" vertical="center"/>
    </xf>
    <xf numFmtId="0" fontId="29" fillId="25" borderId="69" xfId="53" applyFont="1" applyFill="1" applyBorder="1" applyAlignment="1">
      <alignment horizontal="center" vertical="center"/>
    </xf>
    <xf numFmtId="0" fontId="29" fillId="25" borderId="64" xfId="53" applyFont="1" applyFill="1" applyBorder="1" applyAlignment="1">
      <alignment horizontal="center" vertical="center"/>
    </xf>
    <xf numFmtId="0" fontId="29" fillId="25" borderId="65" xfId="53" applyFont="1" applyFill="1" applyBorder="1" applyAlignment="1">
      <alignment horizontal="center" vertical="center"/>
    </xf>
    <xf numFmtId="0" fontId="29" fillId="27" borderId="64" xfId="53" applyFont="1" applyFill="1" applyBorder="1" applyAlignment="1">
      <alignment horizontal="center" vertical="center"/>
    </xf>
    <xf numFmtId="0" fontId="29" fillId="27" borderId="65" xfId="53" applyFont="1" applyFill="1" applyBorder="1" applyAlignment="1">
      <alignment horizontal="center" vertical="center"/>
    </xf>
    <xf numFmtId="0" fontId="29" fillId="27" borderId="81" xfId="53" applyFont="1" applyFill="1" applyBorder="1" applyAlignment="1">
      <alignment horizontal="center" vertical="center"/>
    </xf>
    <xf numFmtId="0" fontId="29" fillId="0" borderId="18" xfId="53" applyFont="1" applyBorder="1" applyAlignment="1">
      <alignment horizontal="left" vertical="center"/>
    </xf>
    <xf numFmtId="0" fontId="29" fillId="0" borderId="12" xfId="53" applyFont="1" applyBorder="1" applyAlignment="1">
      <alignment horizontal="center" vertical="center"/>
    </xf>
    <xf numFmtId="0" fontId="29" fillId="0" borderId="20" xfId="53" applyFont="1" applyBorder="1" applyAlignment="1">
      <alignment horizontal="center" vertical="center"/>
    </xf>
    <xf numFmtId="0" fontId="29" fillId="27" borderId="72" xfId="53" applyFont="1" applyFill="1" applyBorder="1" applyAlignment="1">
      <alignment horizontal="center" vertical="center"/>
    </xf>
    <xf numFmtId="0" fontId="29" fillId="27" borderId="46" xfId="53" applyFont="1" applyFill="1" applyBorder="1" applyAlignment="1">
      <alignment horizontal="center" vertical="center"/>
    </xf>
    <xf numFmtId="0" fontId="29" fillId="27" borderId="74" xfId="53" applyFont="1" applyFill="1" applyBorder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67" fillId="0" borderId="0" xfId="0" applyFont="1"/>
    <xf numFmtId="0" fontId="67" fillId="0" borderId="0" xfId="0" applyFont="1" applyAlignment="1"/>
    <xf numFmtId="0" fontId="68" fillId="0" borderId="0" xfId="0" applyFont="1" applyAlignment="1">
      <alignment vertical="center"/>
    </xf>
    <xf numFmtId="0" fontId="69" fillId="0" borderId="0" xfId="0" applyFont="1" applyAlignment="1"/>
    <xf numFmtId="0" fontId="70" fillId="0" borderId="0" xfId="0" applyFont="1" applyAlignment="1"/>
    <xf numFmtId="0" fontId="70" fillId="0" borderId="0" xfId="0" applyFont="1"/>
    <xf numFmtId="0" fontId="69" fillId="24" borderId="43" xfId="0" applyFont="1" applyFill="1" applyBorder="1" applyAlignment="1">
      <alignment horizontal="center" vertical="center" wrapText="1"/>
    </xf>
    <xf numFmtId="0" fontId="69" fillId="24" borderId="85" xfId="0" applyFont="1" applyFill="1" applyBorder="1" applyAlignment="1">
      <alignment horizontal="center" vertical="center" wrapText="1"/>
    </xf>
    <xf numFmtId="0" fontId="69" fillId="24" borderId="38" xfId="0" applyFont="1" applyFill="1" applyBorder="1" applyAlignment="1">
      <alignment horizontal="center" vertical="center" wrapText="1"/>
    </xf>
    <xf numFmtId="0" fontId="71" fillId="0" borderId="32" xfId="0" applyFont="1" applyBorder="1" applyAlignment="1"/>
    <xf numFmtId="0" fontId="71" fillId="0" borderId="28" xfId="0" applyFont="1" applyBorder="1" applyAlignment="1">
      <alignment horizontal="center"/>
    </xf>
    <xf numFmtId="1" fontId="71" fillId="0" borderId="28" xfId="0" applyNumberFormat="1" applyFont="1" applyBorder="1"/>
    <xf numFmtId="1" fontId="71" fillId="26" borderId="28" xfId="0" applyNumberFormat="1" applyFont="1" applyFill="1" applyBorder="1"/>
    <xf numFmtId="1" fontId="71" fillId="0" borderId="22" xfId="0" applyNumberFormat="1" applyFont="1" applyFill="1" applyBorder="1"/>
    <xf numFmtId="0" fontId="72" fillId="0" borderId="0" xfId="0" applyFont="1"/>
    <xf numFmtId="0" fontId="71" fillId="0" borderId="16" xfId="0" applyFont="1" applyBorder="1" applyAlignment="1"/>
    <xf numFmtId="0" fontId="71" fillId="0" borderId="11" xfId="0" applyFont="1" applyBorder="1" applyAlignment="1">
      <alignment horizontal="center"/>
    </xf>
    <xf numFmtId="1" fontId="71" fillId="0" borderId="11" xfId="0" applyNumberFormat="1" applyFont="1" applyBorder="1"/>
    <xf numFmtId="1" fontId="71" fillId="26" borderId="11" xfId="0" applyNumberFormat="1" applyFont="1" applyFill="1" applyBorder="1"/>
    <xf numFmtId="1" fontId="71" fillId="0" borderId="14" xfId="0" applyNumberFormat="1" applyFont="1" applyFill="1" applyBorder="1"/>
    <xf numFmtId="0" fontId="71" fillId="0" borderId="16" xfId="0" applyFont="1" applyFill="1" applyBorder="1" applyAlignment="1"/>
    <xf numFmtId="1" fontId="73" fillId="0" borderId="11" xfId="0" applyNumberFormat="1" applyFont="1" applyBorder="1"/>
    <xf numFmtId="1" fontId="73" fillId="32" borderId="11" xfId="0" applyNumberFormat="1" applyFont="1" applyFill="1" applyBorder="1"/>
    <xf numFmtId="1" fontId="73" fillId="32" borderId="14" xfId="0" applyNumberFormat="1" applyFont="1" applyFill="1" applyBorder="1"/>
    <xf numFmtId="0" fontId="26" fillId="0" borderId="0" xfId="53" applyFont="1"/>
    <xf numFmtId="0" fontId="24" fillId="0" borderId="0" xfId="53" applyFont="1" applyBorder="1" applyAlignment="1">
      <alignment horizontal="center"/>
    </xf>
    <xf numFmtId="0" fontId="26" fillId="0" borderId="0" xfId="53" applyFont="1" applyBorder="1"/>
    <xf numFmtId="0" fontId="26" fillId="0" borderId="30" xfId="53" applyFont="1" applyBorder="1"/>
    <xf numFmtId="0" fontId="24" fillId="0" borderId="29" xfId="53" applyFont="1" applyBorder="1" applyAlignment="1">
      <alignment vertical="center"/>
    </xf>
    <xf numFmtId="0" fontId="24" fillId="0" borderId="0" xfId="53" applyFont="1" applyBorder="1" applyAlignment="1"/>
    <xf numFmtId="0" fontId="26" fillId="0" borderId="0" xfId="53" applyFont="1" applyBorder="1" applyAlignment="1"/>
    <xf numFmtId="0" fontId="22" fillId="0" borderId="45" xfId="53" applyBorder="1" applyAlignment="1"/>
    <xf numFmtId="0" fontId="22" fillId="0" borderId="46" xfId="53" applyBorder="1" applyAlignment="1"/>
    <xf numFmtId="0" fontId="22" fillId="0" borderId="46" xfId="53" applyBorder="1"/>
    <xf numFmtId="0" fontId="22" fillId="0" borderId="47" xfId="53" applyBorder="1"/>
    <xf numFmtId="0" fontId="22" fillId="0" borderId="43" xfId="53" applyBorder="1"/>
    <xf numFmtId="0" fontId="22" fillId="0" borderId="0" xfId="53"/>
    <xf numFmtId="0" fontId="28" fillId="24" borderId="49" xfId="53" applyFont="1" applyFill="1" applyBorder="1" applyAlignment="1">
      <alignment horizontal="center"/>
    </xf>
    <xf numFmtId="0" fontId="23" fillId="24" borderId="13" xfId="53" applyFont="1" applyFill="1" applyBorder="1"/>
    <xf numFmtId="0" fontId="28" fillId="24" borderId="15" xfId="53" applyFont="1" applyFill="1" applyBorder="1" applyAlignment="1">
      <alignment horizontal="center" vertical="center" wrapText="1"/>
    </xf>
    <xf numFmtId="0" fontId="28" fillId="24" borderId="44" xfId="53" applyFont="1" applyFill="1" applyBorder="1" applyAlignment="1">
      <alignment horizontal="center" vertical="center" wrapText="1"/>
    </xf>
    <xf numFmtId="0" fontId="28" fillId="25" borderId="39" xfId="53" applyFont="1" applyFill="1" applyBorder="1"/>
    <xf numFmtId="0" fontId="29" fillId="25" borderId="35" xfId="53" applyFont="1" applyFill="1" applyBorder="1"/>
    <xf numFmtId="3" fontId="29" fillId="25" borderId="35" xfId="53" applyNumberFormat="1" applyFont="1" applyFill="1" applyBorder="1"/>
    <xf numFmtId="3" fontId="28" fillId="25" borderId="42" xfId="53" applyNumberFormat="1" applyFont="1" applyFill="1" applyBorder="1"/>
    <xf numFmtId="3" fontId="28" fillId="25" borderId="35" xfId="53" applyNumberFormat="1" applyFont="1" applyFill="1" applyBorder="1"/>
    <xf numFmtId="3" fontId="28" fillId="25" borderId="36" xfId="53" applyNumberFormat="1" applyFont="1" applyFill="1" applyBorder="1"/>
    <xf numFmtId="0" fontId="23" fillId="25" borderId="35" xfId="53" applyFont="1" applyFill="1" applyBorder="1"/>
    <xf numFmtId="0" fontId="23" fillId="25" borderId="36" xfId="53" applyFont="1" applyFill="1" applyBorder="1"/>
    <xf numFmtId="0" fontId="29" fillId="0" borderId="32" xfId="53" applyFont="1" applyFill="1" applyBorder="1"/>
    <xf numFmtId="0" fontId="29" fillId="0" borderId="28" xfId="53" applyFont="1" applyBorder="1"/>
    <xf numFmtId="0" fontId="29" fillId="0" borderId="33" xfId="53" applyFont="1" applyBorder="1"/>
    <xf numFmtId="3" fontId="29" fillId="26" borderId="28" xfId="53" applyNumberFormat="1" applyFont="1" applyFill="1" applyBorder="1"/>
    <xf numFmtId="3" fontId="29" fillId="26" borderId="34" xfId="53" applyNumberFormat="1" applyFont="1" applyFill="1" applyBorder="1"/>
    <xf numFmtId="3" fontId="29" fillId="0" borderId="28" xfId="53" applyNumberFormat="1" applyFont="1" applyFill="1" applyBorder="1"/>
    <xf numFmtId="3" fontId="29" fillId="0" borderId="22" xfId="53" applyNumberFormat="1" applyFont="1" applyFill="1" applyBorder="1"/>
    <xf numFmtId="0" fontId="22" fillId="0" borderId="50" xfId="53" applyFont="1" applyFill="1" applyBorder="1"/>
    <xf numFmtId="0" fontId="22" fillId="26" borderId="22" xfId="53" applyFont="1" applyFill="1" applyBorder="1"/>
    <xf numFmtId="0" fontId="22" fillId="26" borderId="33" xfId="53" applyFont="1" applyFill="1" applyBorder="1"/>
    <xf numFmtId="3" fontId="29" fillId="0" borderId="0" xfId="53" applyNumberFormat="1" applyFont="1"/>
    <xf numFmtId="0" fontId="22" fillId="0" borderId="0" xfId="53" applyFont="1"/>
    <xf numFmtId="0" fontId="29" fillId="0" borderId="86" xfId="53" applyFont="1" applyFill="1" applyBorder="1"/>
    <xf numFmtId="0" fontId="29" fillId="0" borderId="87" xfId="53" applyFont="1" applyBorder="1"/>
    <xf numFmtId="0" fontId="29" fillId="0" borderId="53" xfId="53" applyFont="1" applyBorder="1"/>
    <xf numFmtId="3" fontId="29" fillId="26" borderId="87" xfId="53" applyNumberFormat="1" applyFont="1" applyFill="1" applyBorder="1"/>
    <xf numFmtId="3" fontId="29" fillId="26" borderId="54" xfId="53" applyNumberFormat="1" applyFont="1" applyFill="1" applyBorder="1"/>
    <xf numFmtId="3" fontId="29" fillId="0" borderId="87" xfId="53" applyNumberFormat="1" applyFont="1" applyFill="1" applyBorder="1"/>
    <xf numFmtId="3" fontId="29" fillId="0" borderId="88" xfId="53" applyNumberFormat="1" applyFont="1" applyFill="1" applyBorder="1"/>
    <xf numFmtId="0" fontId="22" fillId="0" borderId="46" xfId="53" applyFont="1" applyFill="1" applyBorder="1"/>
    <xf numFmtId="0" fontId="22" fillId="26" borderId="89" xfId="53" applyFont="1" applyFill="1" applyBorder="1"/>
    <xf numFmtId="0" fontId="22" fillId="26" borderId="90" xfId="53" applyFont="1" applyFill="1" applyBorder="1"/>
    <xf numFmtId="0" fontId="68" fillId="0" borderId="0" xfId="0" applyFont="1" applyAlignment="1"/>
    <xf numFmtId="0" fontId="48" fillId="0" borderId="0" xfId="89"/>
    <xf numFmtId="171" fontId="61" fillId="29" borderId="11" xfId="89" applyNumberFormat="1" applyFont="1" applyFill="1" applyBorder="1" applyAlignment="1">
      <alignment horizontal="center" vertical="center" wrapText="1"/>
    </xf>
    <xf numFmtId="171" fontId="61" fillId="30" borderId="11" xfId="89" applyNumberFormat="1" applyFont="1" applyFill="1" applyBorder="1" applyAlignment="1">
      <alignment horizontal="center" vertical="center" wrapText="1"/>
    </xf>
    <xf numFmtId="171" fontId="61" fillId="29" borderId="55" xfId="89" applyNumberFormat="1" applyFont="1" applyFill="1" applyBorder="1" applyAlignment="1">
      <alignment horizontal="center" vertical="center" wrapText="1"/>
    </xf>
    <xf numFmtId="0" fontId="57" fillId="0" borderId="0" xfId="89" applyFont="1" applyBorder="1" applyAlignment="1">
      <alignment horizontal="center" vertical="center" wrapText="1"/>
    </xf>
    <xf numFmtId="0" fontId="54" fillId="0" borderId="0" xfId="89" applyFont="1" applyAlignment="1">
      <alignment vertical="center"/>
    </xf>
    <xf numFmtId="0" fontId="55" fillId="0" borderId="0" xfId="89" applyFont="1" applyAlignment="1">
      <alignment horizontal="center" vertical="center"/>
    </xf>
    <xf numFmtId="171" fontId="55" fillId="0" borderId="0" xfId="89" applyNumberFormat="1" applyFont="1" applyAlignment="1">
      <alignment horizontal="center" vertical="center"/>
    </xf>
    <xf numFmtId="171" fontId="55" fillId="29" borderId="0" xfId="89" applyNumberFormat="1" applyFont="1" applyFill="1" applyAlignment="1">
      <alignment horizontal="center" vertical="center"/>
    </xf>
    <xf numFmtId="0" fontId="56" fillId="0" borderId="0" xfId="89" applyFont="1" applyAlignment="1">
      <alignment vertical="center" wrapText="1"/>
    </xf>
    <xf numFmtId="171" fontId="59" fillId="0" borderId="0" xfId="89" applyNumberFormat="1" applyFont="1" applyAlignment="1">
      <alignment horizontal="center" vertical="center"/>
    </xf>
    <xf numFmtId="171" fontId="59" fillId="29" borderId="0" xfId="89" applyNumberFormat="1" applyFont="1" applyFill="1" applyAlignment="1">
      <alignment horizontal="center" vertical="center"/>
    </xf>
    <xf numFmtId="0" fontId="57" fillId="29" borderId="0" xfId="89" applyFont="1" applyFill="1" applyBorder="1" applyAlignment="1">
      <alignment horizontal="center" vertical="center" wrapText="1"/>
    </xf>
    <xf numFmtId="0" fontId="59" fillId="0" borderId="0" xfId="89" applyFont="1" applyAlignment="1">
      <alignment horizontal="center" vertical="center"/>
    </xf>
    <xf numFmtId="0" fontId="60" fillId="0" borderId="0" xfId="89" applyFont="1" applyAlignment="1">
      <alignment horizontal="center"/>
    </xf>
    <xf numFmtId="0" fontId="54" fillId="0" borderId="0" xfId="89" applyFont="1" applyAlignment="1">
      <alignment horizontal="center" vertical="center"/>
    </xf>
    <xf numFmtId="0" fontId="62" fillId="0" borderId="0" xfId="89" applyFont="1" applyBorder="1" applyAlignment="1">
      <alignment horizontal="center" vertical="center"/>
    </xf>
    <xf numFmtId="0" fontId="61" fillId="0" borderId="0" xfId="89" applyFont="1" applyBorder="1" applyAlignment="1">
      <alignment horizontal="center" vertical="center"/>
    </xf>
    <xf numFmtId="0" fontId="61" fillId="29" borderId="55" xfId="89" applyFont="1" applyFill="1" applyBorder="1" applyAlignment="1">
      <alignment horizontal="center" vertical="center"/>
    </xf>
    <xf numFmtId="171" fontId="61" fillId="0" borderId="0" xfId="89" applyNumberFormat="1" applyFont="1" applyBorder="1" applyAlignment="1">
      <alignment horizontal="center" vertical="center" wrapText="1"/>
    </xf>
    <xf numFmtId="171" fontId="61" fillId="29" borderId="0" xfId="89" applyNumberFormat="1" applyFont="1" applyFill="1" applyBorder="1" applyAlignment="1">
      <alignment horizontal="center" vertical="center" wrapText="1"/>
    </xf>
    <xf numFmtId="0" fontId="62" fillId="30" borderId="0" xfId="89" applyFont="1" applyFill="1" applyBorder="1" applyAlignment="1">
      <alignment horizontal="center" vertical="center"/>
    </xf>
    <xf numFmtId="0" fontId="61" fillId="30" borderId="0" xfId="89" applyFont="1" applyFill="1" applyBorder="1" applyAlignment="1">
      <alignment horizontal="center" vertical="center"/>
    </xf>
    <xf numFmtId="0" fontId="61" fillId="30" borderId="55" xfId="89" applyFont="1" applyFill="1" applyBorder="1" applyAlignment="1">
      <alignment horizontal="center" vertical="center"/>
    </xf>
    <xf numFmtId="171" fontId="61" fillId="30" borderId="55" xfId="89" applyNumberFormat="1" applyFont="1" applyFill="1" applyBorder="1" applyAlignment="1">
      <alignment horizontal="center" vertical="center" wrapText="1"/>
    </xf>
    <xf numFmtId="171" fontId="61" fillId="30" borderId="0" xfId="89" applyNumberFormat="1" applyFont="1" applyFill="1" applyBorder="1" applyAlignment="1">
      <alignment horizontal="center" vertical="center" wrapText="1"/>
    </xf>
    <xf numFmtId="0" fontId="60" fillId="30" borderId="0" xfId="89" applyFont="1" applyFill="1" applyAlignment="1">
      <alignment horizontal="center"/>
    </xf>
    <xf numFmtId="0" fontId="54" fillId="31" borderId="0" xfId="89" applyFont="1" applyFill="1" applyAlignment="1">
      <alignment horizontal="center" vertical="center"/>
    </xf>
    <xf numFmtId="0" fontId="59" fillId="31" borderId="11" xfId="89" applyFont="1" applyFill="1" applyBorder="1" applyAlignment="1">
      <alignment horizontal="left" vertical="center" wrapText="1"/>
    </xf>
    <xf numFmtId="171" fontId="59" fillId="31" borderId="55" xfId="89" applyNumberFormat="1" applyFont="1" applyFill="1" applyBorder="1" applyAlignment="1">
      <alignment horizontal="center" vertical="center"/>
    </xf>
    <xf numFmtId="172" fontId="61" fillId="31" borderId="55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 vertical="center"/>
    </xf>
    <xf numFmtId="172" fontId="61" fillId="31" borderId="11" xfId="89" applyNumberFormat="1" applyFont="1" applyFill="1" applyBorder="1" applyAlignment="1">
      <alignment horizontal="center" vertical="center"/>
    </xf>
    <xf numFmtId="171" fontId="60" fillId="31" borderId="11" xfId="89" applyNumberFormat="1" applyFont="1" applyFill="1" applyBorder="1" applyAlignment="1">
      <alignment horizontal="center"/>
    </xf>
    <xf numFmtId="2" fontId="60" fillId="31" borderId="11" xfId="89" applyNumberFormat="1" applyFont="1" applyFill="1" applyBorder="1" applyAlignment="1">
      <alignment horizontal="center"/>
    </xf>
    <xf numFmtId="0" fontId="59" fillId="0" borderId="11" xfId="89" applyFont="1" applyBorder="1" applyAlignment="1">
      <alignment horizontal="left" vertical="center" wrapText="1"/>
    </xf>
    <xf numFmtId="171" fontId="59" fillId="0" borderId="55" xfId="89" applyNumberFormat="1" applyFont="1" applyBorder="1" applyAlignment="1">
      <alignment horizontal="center" vertical="center"/>
    </xf>
    <xf numFmtId="172" fontId="61" fillId="0" borderId="55" xfId="89" applyNumberFormat="1" applyFont="1" applyBorder="1" applyAlignment="1">
      <alignment horizontal="center" vertical="center"/>
    </xf>
    <xf numFmtId="171" fontId="60" fillId="0" borderId="11" xfId="89" applyNumberFormat="1" applyFont="1" applyBorder="1" applyAlignment="1">
      <alignment horizontal="center" vertical="center"/>
    </xf>
    <xf numFmtId="172" fontId="61" fillId="0" borderId="11" xfId="89" applyNumberFormat="1" applyFont="1" applyBorder="1" applyAlignment="1">
      <alignment horizontal="center" vertical="center"/>
    </xf>
    <xf numFmtId="171" fontId="60" fillId="0" borderId="11" xfId="89" applyNumberFormat="1" applyFont="1" applyBorder="1" applyAlignment="1">
      <alignment horizontal="center"/>
    </xf>
    <xf numFmtId="0" fontId="54" fillId="31" borderId="0" xfId="89" applyFont="1" applyFill="1" applyAlignment="1">
      <alignment vertical="center"/>
    </xf>
    <xf numFmtId="171" fontId="59" fillId="29" borderId="55" xfId="89" applyNumberFormat="1" applyFont="1" applyFill="1" applyBorder="1" applyAlignment="1">
      <alignment horizontal="center" vertical="center"/>
    </xf>
    <xf numFmtId="0" fontId="59" fillId="31" borderId="55" xfId="89" applyFont="1" applyFill="1" applyBorder="1" applyAlignment="1">
      <alignment horizontal="left" wrapText="1"/>
    </xf>
    <xf numFmtId="171" fontId="59" fillId="31" borderId="11" xfId="100" applyNumberFormat="1" applyFont="1" applyFill="1" applyBorder="1" applyAlignment="1" applyProtection="1">
      <alignment horizontal="center" vertical="center"/>
    </xf>
    <xf numFmtId="0" fontId="54" fillId="29" borderId="0" xfId="89" applyFont="1" applyFill="1" applyAlignment="1">
      <alignment vertical="center"/>
    </xf>
    <xf numFmtId="0" fontId="59" fillId="29" borderId="11" xfId="89" applyFont="1" applyFill="1" applyBorder="1" applyAlignment="1">
      <alignment horizontal="left" vertical="center" wrapText="1"/>
    </xf>
    <xf numFmtId="171" fontId="59" fillId="29" borderId="11" xfId="100" applyNumberFormat="1" applyFont="1" applyFill="1" applyBorder="1" applyAlignment="1" applyProtection="1">
      <alignment horizontal="center" vertical="center"/>
    </xf>
    <xf numFmtId="0" fontId="54" fillId="31" borderId="55" xfId="89" applyFont="1" applyFill="1" applyBorder="1" applyAlignment="1">
      <alignment vertical="center"/>
    </xf>
    <xf numFmtId="0" fontId="59" fillId="31" borderId="55" xfId="89" applyFont="1" applyFill="1" applyBorder="1" applyAlignment="1">
      <alignment horizontal="left" vertical="center" wrapText="1"/>
    </xf>
    <xf numFmtId="171" fontId="59" fillId="31" borderId="55" xfId="100" applyNumberFormat="1" applyFont="1" applyFill="1" applyBorder="1" applyAlignment="1" applyProtection="1">
      <alignment horizontal="center" vertical="center"/>
    </xf>
    <xf numFmtId="171" fontId="60" fillId="29" borderId="55" xfId="89" applyNumberFormat="1" applyFont="1" applyFill="1" applyBorder="1" applyAlignment="1">
      <alignment horizontal="center"/>
    </xf>
    <xf numFmtId="172" fontId="61" fillId="29" borderId="55" xfId="89" applyNumberFormat="1" applyFont="1" applyFill="1" applyBorder="1" applyAlignment="1">
      <alignment horizontal="center" vertical="center"/>
    </xf>
    <xf numFmtId="171" fontId="60" fillId="31" borderId="55" xfId="89" applyNumberFormat="1" applyFont="1" applyFill="1" applyBorder="1" applyAlignment="1">
      <alignment horizontal="center"/>
    </xf>
    <xf numFmtId="172" fontId="57" fillId="31" borderId="55" xfId="89" applyNumberFormat="1" applyFont="1" applyFill="1" applyBorder="1" applyAlignment="1">
      <alignment horizontal="center" vertical="center"/>
    </xf>
    <xf numFmtId="171" fontId="60" fillId="29" borderId="55" xfId="100" applyNumberFormat="1" applyFont="1" applyFill="1" applyBorder="1" applyAlignment="1" applyProtection="1">
      <alignment horizontal="center" vertical="center"/>
    </xf>
    <xf numFmtId="171" fontId="60" fillId="29" borderId="11" xfId="100" applyNumberFormat="1" applyFont="1" applyFill="1" applyBorder="1" applyAlignment="1" applyProtection="1">
      <alignment horizontal="center" vertical="center"/>
    </xf>
    <xf numFmtId="171" fontId="60" fillId="31" borderId="11" xfId="100" applyNumberFormat="1" applyFont="1" applyFill="1" applyBorder="1" applyAlignment="1" applyProtection="1">
      <alignment horizontal="center" vertical="center"/>
    </xf>
    <xf numFmtId="171" fontId="60" fillId="31" borderId="55" xfId="100" applyNumberFormat="1" applyFont="1" applyFill="1" applyBorder="1" applyAlignment="1" applyProtection="1">
      <alignment horizontal="center" vertical="center"/>
    </xf>
    <xf numFmtId="0" fontId="62" fillId="29" borderId="0" xfId="89" applyFont="1" applyFill="1" applyAlignment="1">
      <alignment vertical="center"/>
    </xf>
    <xf numFmtId="0" fontId="60" fillId="29" borderId="11" xfId="89" applyFont="1" applyFill="1" applyBorder="1" applyAlignment="1">
      <alignment horizontal="left" vertical="center" wrapText="1"/>
    </xf>
    <xf numFmtId="171" fontId="60" fillId="29" borderId="55" xfId="89" applyNumberFormat="1" applyFont="1" applyFill="1" applyBorder="1" applyAlignment="1">
      <alignment horizontal="center" vertical="center"/>
    </xf>
    <xf numFmtId="171" fontId="59" fillId="31" borderId="11" xfId="89" applyNumberFormat="1" applyFont="1" applyFill="1" applyBorder="1" applyAlignment="1">
      <alignment horizontal="center" vertical="center"/>
    </xf>
    <xf numFmtId="171" fontId="59" fillId="29" borderId="11" xfId="89" applyNumberFormat="1" applyFont="1" applyFill="1" applyBorder="1" applyAlignment="1">
      <alignment horizontal="center" vertical="center"/>
    </xf>
    <xf numFmtId="171" fontId="60" fillId="31" borderId="55" xfId="89" applyNumberFormat="1" applyFont="1" applyFill="1" applyBorder="1" applyAlignment="1">
      <alignment horizontal="center" vertical="center"/>
    </xf>
    <xf numFmtId="0" fontId="59" fillId="0" borderId="0" xfId="89" applyFont="1" applyBorder="1" applyAlignment="1">
      <alignment horizontal="center" vertical="center" wrapText="1"/>
    </xf>
    <xf numFmtId="0" fontId="59" fillId="29" borderId="55" xfId="89" applyFont="1" applyFill="1" applyBorder="1" applyAlignment="1">
      <alignment horizontal="center" vertical="center"/>
    </xf>
    <xf numFmtId="0" fontId="57" fillId="29" borderId="55" xfId="89" applyFont="1" applyFill="1" applyBorder="1" applyAlignment="1">
      <alignment horizontal="center" vertical="center"/>
    </xf>
    <xf numFmtId="0" fontId="59" fillId="0" borderId="0" xfId="89" applyFont="1" applyBorder="1" applyAlignment="1">
      <alignment horizontal="center" vertical="center"/>
    </xf>
    <xf numFmtId="0" fontId="57" fillId="0" borderId="0" xfId="89" applyFont="1" applyBorder="1" applyAlignment="1">
      <alignment horizontal="center" vertical="center"/>
    </xf>
    <xf numFmtId="0" fontId="59" fillId="29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/>
    </xf>
    <xf numFmtId="0" fontId="61" fillId="30" borderId="0" xfId="89" applyFont="1" applyFill="1" applyBorder="1" applyAlignment="1">
      <alignment horizontal="center" vertical="center" wrapText="1"/>
    </xf>
    <xf numFmtId="0" fontId="61" fillId="30" borderId="55" xfId="89" applyFont="1" applyFill="1" applyBorder="1" applyAlignment="1">
      <alignment horizontal="center" vertical="center" wrapText="1"/>
    </xf>
    <xf numFmtId="171" fontId="60" fillId="31" borderId="55" xfId="89" applyNumberFormat="1" applyFont="1" applyFill="1" applyBorder="1" applyAlignment="1">
      <alignment horizontal="center" wrapText="1"/>
    </xf>
    <xf numFmtId="172" fontId="57" fillId="31" borderId="11" xfId="89" applyNumberFormat="1" applyFont="1" applyFill="1" applyBorder="1" applyAlignment="1">
      <alignment horizontal="center" vertical="center"/>
    </xf>
    <xf numFmtId="171" fontId="60" fillId="29" borderId="55" xfId="89" applyNumberFormat="1" applyFont="1" applyFill="1" applyBorder="1" applyAlignment="1">
      <alignment horizontal="center" wrapText="1"/>
    </xf>
    <xf numFmtId="171" fontId="60" fillId="0" borderId="11" xfId="100" applyNumberFormat="1" applyFont="1" applyBorder="1" applyAlignment="1" applyProtection="1">
      <alignment horizontal="center" vertical="center"/>
    </xf>
    <xf numFmtId="172" fontId="57" fillId="0" borderId="11" xfId="89" applyNumberFormat="1" applyFont="1" applyBorder="1" applyAlignment="1">
      <alignment horizontal="center" vertical="center"/>
    </xf>
    <xf numFmtId="171" fontId="59" fillId="0" borderId="11" xfId="100" applyNumberFormat="1" applyFont="1" applyBorder="1" applyAlignment="1" applyProtection="1">
      <alignment horizontal="center" vertical="center"/>
    </xf>
    <xf numFmtId="171" fontId="59" fillId="31" borderId="55" xfId="89" applyNumberFormat="1" applyFont="1" applyFill="1" applyBorder="1" applyAlignment="1">
      <alignment horizontal="center" wrapText="1"/>
    </xf>
    <xf numFmtId="0" fontId="48" fillId="31" borderId="0" xfId="89" applyFill="1"/>
    <xf numFmtId="0" fontId="59" fillId="29" borderId="55" xfId="100" applyNumberFormat="1" applyFont="1" applyFill="1" applyBorder="1" applyAlignment="1" applyProtection="1">
      <alignment horizontal="center" vertical="center"/>
    </xf>
    <xf numFmtId="0" fontId="57" fillId="29" borderId="55" xfId="100" applyNumberFormat="1" applyFont="1" applyFill="1" applyBorder="1" applyAlignment="1" applyProtection="1">
      <alignment horizontal="center" vertical="center"/>
    </xf>
    <xf numFmtId="0" fontId="59" fillId="0" borderId="0" xfId="100" applyNumberFormat="1" applyFont="1" applyBorder="1" applyAlignment="1" applyProtection="1">
      <alignment horizontal="center" vertical="center"/>
    </xf>
    <xf numFmtId="0" fontId="57" fillId="0" borderId="0" xfId="100" applyNumberFormat="1" applyFont="1" applyBorder="1" applyAlignment="1" applyProtection="1">
      <alignment horizontal="center" vertical="center"/>
    </xf>
    <xf numFmtId="0" fontId="59" fillId="29" borderId="0" xfId="100" applyNumberFormat="1" applyFont="1" applyFill="1" applyBorder="1" applyAlignment="1" applyProtection="1">
      <alignment horizontal="center" vertical="center"/>
    </xf>
    <xf numFmtId="0" fontId="57" fillId="29" borderId="0" xfId="100" applyNumberFormat="1" applyFont="1" applyFill="1" applyBorder="1" applyAlignment="1" applyProtection="1">
      <alignment horizontal="center" vertical="center"/>
    </xf>
    <xf numFmtId="0" fontId="54" fillId="30" borderId="0" xfId="89" applyFont="1" applyFill="1" applyAlignment="1">
      <alignment vertical="center"/>
    </xf>
    <xf numFmtId="0" fontId="60" fillId="29" borderId="55" xfId="100" applyNumberFormat="1" applyFont="1" applyFill="1" applyBorder="1" applyAlignment="1" applyProtection="1">
      <alignment horizontal="center" vertical="center"/>
    </xf>
    <xf numFmtId="0" fontId="61" fillId="29" borderId="55" xfId="100" applyNumberFormat="1" applyFont="1" applyFill="1" applyBorder="1" applyAlignment="1" applyProtection="1">
      <alignment horizontal="center" vertical="center"/>
    </xf>
    <xf numFmtId="0" fontId="60" fillId="0" borderId="0" xfId="100" applyNumberFormat="1" applyFont="1" applyBorder="1" applyAlignment="1" applyProtection="1">
      <alignment horizontal="center" vertical="center"/>
    </xf>
    <xf numFmtId="0" fontId="61" fillId="0" borderId="0" xfId="100" applyNumberFormat="1" applyFont="1" applyBorder="1" applyAlignment="1" applyProtection="1">
      <alignment horizontal="center" vertical="center"/>
    </xf>
    <xf numFmtId="0" fontId="60" fillId="29" borderId="0" xfId="100" applyNumberFormat="1" applyFont="1" applyFill="1" applyBorder="1" applyAlignment="1" applyProtection="1">
      <alignment horizontal="center" vertical="center"/>
    </xf>
    <xf numFmtId="0" fontId="61" fillId="29" borderId="0" xfId="100" applyNumberFormat="1" applyFont="1" applyFill="1" applyBorder="1" applyAlignment="1" applyProtection="1">
      <alignment horizontal="center" vertical="center"/>
    </xf>
    <xf numFmtId="0" fontId="59" fillId="0" borderId="0" xfId="89" applyFont="1" applyAlignment="1">
      <alignment vertical="center"/>
    </xf>
    <xf numFmtId="0" fontId="59" fillId="29" borderId="55" xfId="89" applyFont="1" applyFill="1" applyBorder="1" applyAlignment="1">
      <alignment vertical="center"/>
    </xf>
    <xf numFmtId="0" fontId="57" fillId="29" borderId="55" xfId="89" applyFont="1" applyFill="1" applyBorder="1" applyAlignment="1">
      <alignment vertical="center"/>
    </xf>
    <xf numFmtId="0" fontId="57" fillId="0" borderId="0" xfId="89" applyFont="1" applyAlignment="1">
      <alignment vertical="center"/>
    </xf>
    <xf numFmtId="0" fontId="59" fillId="29" borderId="0" xfId="89" applyFont="1" applyFill="1" applyAlignment="1">
      <alignment vertical="center"/>
    </xf>
    <xf numFmtId="0" fontId="57" fillId="29" borderId="0" xfId="89" applyFont="1" applyFill="1" applyAlignment="1">
      <alignment vertical="center"/>
    </xf>
    <xf numFmtId="0" fontId="57" fillId="30" borderId="0" xfId="89" applyFont="1" applyFill="1" applyBorder="1" applyAlignment="1">
      <alignment horizontal="center" vertical="center" wrapText="1"/>
    </xf>
    <xf numFmtId="0" fontId="57" fillId="30" borderId="55" xfId="89" applyFont="1" applyFill="1" applyBorder="1" applyAlignment="1">
      <alignment horizontal="center" vertical="center"/>
    </xf>
    <xf numFmtId="0" fontId="63" fillId="30" borderId="55" xfId="100" applyNumberFormat="1" applyFont="1" applyFill="1" applyBorder="1" applyAlignment="1" applyProtection="1">
      <alignment horizontal="center" vertical="center"/>
    </xf>
    <xf numFmtId="0" fontId="63" fillId="30" borderId="0" xfId="100" applyNumberFormat="1" applyFont="1" applyFill="1" applyBorder="1" applyAlignment="1" applyProtection="1">
      <alignment horizontal="center" vertical="center"/>
    </xf>
    <xf numFmtId="0" fontId="59" fillId="0" borderId="0" xfId="89" applyFont="1" applyAlignment="1">
      <alignment horizontal="center" vertical="center" wrapText="1"/>
    </xf>
    <xf numFmtId="171" fontId="48" fillId="0" borderId="0" xfId="89" applyNumberFormat="1"/>
    <xf numFmtId="0" fontId="60" fillId="0" borderId="11" xfId="89" applyFont="1" applyBorder="1" applyAlignment="1">
      <alignment horizontal="left" vertical="center" wrapText="1"/>
    </xf>
    <xf numFmtId="0" fontId="59" fillId="30" borderId="55" xfId="100" applyNumberFormat="1" applyFont="1" applyFill="1" applyBorder="1" applyAlignment="1" applyProtection="1">
      <alignment horizontal="center" vertical="center"/>
    </xf>
    <xf numFmtId="0" fontId="57" fillId="30" borderId="55" xfId="100" applyNumberFormat="1" applyFont="1" applyFill="1" applyBorder="1" applyAlignment="1" applyProtection="1">
      <alignment horizontal="center" vertical="center"/>
    </xf>
    <xf numFmtId="0" fontId="59" fillId="30" borderId="0" xfId="100" applyNumberFormat="1" applyFont="1" applyFill="1" applyBorder="1" applyAlignment="1" applyProtection="1">
      <alignment horizontal="center" vertical="center"/>
    </xf>
    <xf numFmtId="0" fontId="57" fillId="30" borderId="0" xfId="100" applyNumberFormat="1" applyFont="1" applyFill="1" applyBorder="1" applyAlignment="1" applyProtection="1">
      <alignment horizontal="center" vertical="center"/>
    </xf>
    <xf numFmtId="0" fontId="54" fillId="31" borderId="0" xfId="89" applyFont="1" applyFill="1" applyBorder="1" applyAlignment="1">
      <alignment vertical="center"/>
    </xf>
    <xf numFmtId="0" fontId="54" fillId="29" borderId="0" xfId="89" applyFont="1" applyFill="1" applyBorder="1" applyAlignment="1">
      <alignment vertical="center"/>
    </xf>
    <xf numFmtId="172" fontId="61" fillId="29" borderId="11" xfId="89" applyNumberFormat="1" applyFont="1" applyFill="1" applyBorder="1" applyAlignment="1">
      <alignment horizontal="center" vertical="center"/>
    </xf>
    <xf numFmtId="0" fontId="59" fillId="29" borderId="11" xfId="100" applyNumberFormat="1" applyFont="1" applyFill="1" applyBorder="1" applyAlignment="1" applyProtection="1">
      <alignment horizontal="center" vertical="center"/>
    </xf>
    <xf numFmtId="1" fontId="61" fillId="29" borderId="11" xfId="89" applyNumberFormat="1" applyFont="1" applyFill="1" applyBorder="1" applyAlignment="1">
      <alignment horizontal="center"/>
    </xf>
    <xf numFmtId="0" fontId="59" fillId="29" borderId="0" xfId="89" applyFont="1" applyFill="1" applyBorder="1" applyAlignment="1">
      <alignment horizontal="center" vertical="center" wrapText="1"/>
    </xf>
    <xf numFmtId="0" fontId="59" fillId="30" borderId="0" xfId="89" applyFont="1" applyFill="1" applyAlignment="1">
      <alignment horizontal="center"/>
    </xf>
    <xf numFmtId="0" fontId="59" fillId="29" borderId="11" xfId="89" applyFont="1" applyFill="1" applyBorder="1" applyAlignment="1">
      <alignment horizontal="center" vertical="center"/>
    </xf>
    <xf numFmtId="171" fontId="57" fillId="29" borderId="55" xfId="89" applyNumberFormat="1" applyFont="1" applyFill="1" applyBorder="1" applyAlignment="1">
      <alignment horizontal="center" vertical="center"/>
    </xf>
    <xf numFmtId="171" fontId="57" fillId="0" borderId="0" xfId="89" applyNumberFormat="1" applyFont="1" applyAlignment="1">
      <alignment horizontal="center" vertical="center"/>
    </xf>
    <xf numFmtId="171" fontId="57" fillId="29" borderId="0" xfId="89" applyNumberFormat="1" applyFont="1" applyFill="1" applyAlignment="1">
      <alignment horizontal="center" vertical="center"/>
    </xf>
    <xf numFmtId="0" fontId="54" fillId="30" borderId="0" xfId="89" applyFont="1" applyFill="1" applyBorder="1" applyAlignment="1">
      <alignment vertical="center"/>
    </xf>
    <xf numFmtId="0" fontId="60" fillId="0" borderId="0" xfId="89" applyFont="1" applyAlignment="1">
      <alignment wrapText="1"/>
    </xf>
    <xf numFmtId="0" fontId="60" fillId="29" borderId="55" xfId="89" applyFont="1" applyFill="1" applyBorder="1" applyAlignment="1">
      <alignment horizontal="center"/>
    </xf>
    <xf numFmtId="0" fontId="60" fillId="29" borderId="55" xfId="89" applyFont="1" applyFill="1" applyBorder="1"/>
    <xf numFmtId="0" fontId="61" fillId="29" borderId="55" xfId="89" applyFont="1" applyFill="1" applyBorder="1"/>
    <xf numFmtId="0" fontId="60" fillId="0" borderId="0" xfId="89" applyFont="1"/>
    <xf numFmtId="0" fontId="61" fillId="0" borderId="0" xfId="89" applyFont="1"/>
    <xf numFmtId="0" fontId="60" fillId="29" borderId="0" xfId="89" applyFont="1" applyFill="1"/>
    <xf numFmtId="0" fontId="61" fillId="29" borderId="0" xfId="89" applyFont="1" applyFill="1"/>
    <xf numFmtId="171" fontId="59" fillId="31" borderId="55" xfId="89" applyNumberFormat="1" applyFont="1" applyFill="1" applyBorder="1"/>
    <xf numFmtId="0" fontId="24" fillId="0" borderId="0" xfId="53" applyFont="1" applyAlignment="1">
      <alignment horizontal="center" vertical="center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0" fontId="29" fillId="27" borderId="11" xfId="53" quotePrefix="1" applyFont="1" applyFill="1" applyBorder="1" applyAlignment="1">
      <alignment horizontal="right" vertical="center" wrapText="1"/>
    </xf>
    <xf numFmtId="4" fontId="65" fillId="0" borderId="0" xfId="92" applyNumberFormat="1" applyFont="1"/>
    <xf numFmtId="0" fontId="1" fillId="0" borderId="0" xfId="101"/>
    <xf numFmtId="0" fontId="52" fillId="25" borderId="11" xfId="101" applyFont="1" applyFill="1" applyBorder="1" applyAlignment="1">
      <alignment horizontal="center" vertical="center" wrapText="1"/>
    </xf>
    <xf numFmtId="0" fontId="51" fillId="0" borderId="11" xfId="101" applyFont="1" applyFill="1" applyBorder="1"/>
    <xf numFmtId="0" fontId="52" fillId="0" borderId="11" xfId="101" applyFont="1" applyFill="1" applyBorder="1" applyAlignment="1">
      <alignment horizontal="center"/>
    </xf>
    <xf numFmtId="3" fontId="52" fillId="0" borderId="11" xfId="101" applyNumberFormat="1" applyFont="1" applyFill="1" applyBorder="1" applyAlignment="1">
      <alignment horizontal="center"/>
    </xf>
    <xf numFmtId="166" fontId="52" fillId="0" borderId="0" xfId="101" applyNumberFormat="1" applyFont="1" applyAlignment="1">
      <alignment horizontal="center"/>
    </xf>
    <xf numFmtId="166" fontId="52" fillId="0" borderId="11" xfId="101" applyNumberFormat="1" applyFont="1" applyBorder="1" applyAlignment="1">
      <alignment horizontal="center"/>
    </xf>
    <xf numFmtId="168" fontId="52" fillId="0" borderId="11" xfId="101" applyNumberFormat="1" applyFont="1" applyFill="1" applyBorder="1" applyAlignment="1">
      <alignment horizontal="center"/>
    </xf>
    <xf numFmtId="167" fontId="52" fillId="0" borderId="0" xfId="101" applyNumberFormat="1" applyFont="1" applyFill="1" applyBorder="1" applyAlignment="1">
      <alignment horizontal="center"/>
    </xf>
    <xf numFmtId="0" fontId="1" fillId="0" borderId="0" xfId="101" applyBorder="1"/>
    <xf numFmtId="167" fontId="52" fillId="0" borderId="11" xfId="101" applyNumberFormat="1" applyFont="1" applyFill="1" applyBorder="1" applyAlignment="1">
      <alignment horizontal="center"/>
    </xf>
    <xf numFmtId="167" fontId="52" fillId="0" borderId="0" xfId="101" applyNumberFormat="1" applyFont="1" applyAlignment="1">
      <alignment horizontal="center"/>
    </xf>
    <xf numFmtId="167" fontId="52" fillId="0" borderId="11" xfId="101" applyNumberFormat="1" applyFont="1" applyBorder="1" applyAlignment="1">
      <alignment horizontal="center"/>
    </xf>
    <xf numFmtId="0" fontId="53" fillId="28" borderId="11" xfId="101" applyFont="1" applyFill="1" applyBorder="1"/>
    <xf numFmtId="0" fontId="52" fillId="28" borderId="11" xfId="101" applyFont="1" applyFill="1" applyBorder="1" applyAlignment="1">
      <alignment horizontal="center"/>
    </xf>
    <xf numFmtId="3" fontId="52" fillId="28" borderId="11" xfId="101" applyNumberFormat="1" applyFont="1" applyFill="1" applyBorder="1" applyAlignment="1">
      <alignment horizontal="center"/>
    </xf>
    <xf numFmtId="169" fontId="52" fillId="0" borderId="11" xfId="101" applyNumberFormat="1" applyFont="1" applyFill="1" applyBorder="1" applyAlignment="1">
      <alignment horizontal="center"/>
    </xf>
    <xf numFmtId="167" fontId="52" fillId="0" borderId="11" xfId="101" applyNumberFormat="1" applyFont="1" applyFill="1" applyBorder="1" applyAlignment="1"/>
    <xf numFmtId="166" fontId="51" fillId="28" borderId="11" xfId="101" applyNumberFormat="1" applyFont="1" applyFill="1" applyBorder="1" applyAlignment="1">
      <alignment horizontal="center"/>
    </xf>
    <xf numFmtId="4" fontId="52" fillId="0" borderId="11" xfId="101" applyNumberFormat="1" applyFont="1" applyFill="1" applyBorder="1" applyAlignment="1">
      <alignment horizontal="center"/>
    </xf>
    <xf numFmtId="170" fontId="52" fillId="0" borderId="11" xfId="101" applyNumberFormat="1" applyFont="1" applyFill="1" applyBorder="1" applyAlignment="1">
      <alignment horizontal="center"/>
    </xf>
    <xf numFmtId="0" fontId="52" fillId="0" borderId="11" xfId="101" applyNumberFormat="1" applyFont="1" applyFill="1" applyBorder="1" applyAlignment="1">
      <alignment horizontal="center"/>
    </xf>
    <xf numFmtId="1" fontId="52" fillId="0" borderId="11" xfId="101" applyNumberFormat="1" applyFont="1" applyFill="1" applyBorder="1" applyAlignment="1">
      <alignment horizontal="center"/>
    </xf>
    <xf numFmtId="0" fontId="51" fillId="0" borderId="11" xfId="101" applyFont="1" applyFill="1" applyBorder="1" applyAlignment="1">
      <alignment horizontal="center"/>
    </xf>
    <xf numFmtId="3" fontId="51" fillId="0" borderId="11" xfId="101" applyNumberFormat="1" applyFont="1" applyFill="1" applyBorder="1" applyAlignment="1">
      <alignment horizontal="center"/>
    </xf>
    <xf numFmtId="167" fontId="51" fillId="0" borderId="11" xfId="101" applyNumberFormat="1" applyFont="1" applyFill="1" applyBorder="1" applyAlignment="1"/>
    <xf numFmtId="3" fontId="1" fillId="0" borderId="0" xfId="101" applyNumberFormat="1"/>
    <xf numFmtId="0" fontId="52" fillId="28" borderId="11" xfId="101" applyFont="1" applyFill="1" applyBorder="1"/>
    <xf numFmtId="168" fontId="52" fillId="28" borderId="11" xfId="101" applyNumberFormat="1" applyFont="1" applyFill="1" applyBorder="1" applyAlignment="1">
      <alignment horizontal="center"/>
    </xf>
    <xf numFmtId="167" fontId="52" fillId="28" borderId="11" xfId="101" applyNumberFormat="1" applyFont="1" applyFill="1" applyBorder="1" applyAlignment="1">
      <alignment horizontal="center"/>
    </xf>
    <xf numFmtId="0" fontId="51" fillId="0" borderId="11" xfId="101" applyNumberFormat="1" applyFont="1" applyFill="1" applyBorder="1" applyAlignment="1">
      <alignment horizontal="center"/>
    </xf>
    <xf numFmtId="9" fontId="52" fillId="0" borderId="11" xfId="102" applyFont="1" applyFill="1" applyBorder="1" applyAlignment="1">
      <alignment horizontal="center"/>
    </xf>
    <xf numFmtId="0" fontId="1" fillId="0" borderId="0" xfId="101" applyAlignment="1">
      <alignment horizontal="center"/>
    </xf>
    <xf numFmtId="167" fontId="1" fillId="0" borderId="0" xfId="101" applyNumberFormat="1"/>
    <xf numFmtId="167" fontId="1" fillId="0" borderId="0" xfId="101" applyNumberFormat="1" applyAlignment="1">
      <alignment horizontal="center"/>
    </xf>
    <xf numFmtId="0" fontId="24" fillId="0" borderId="0" xfId="0" applyFont="1" applyBorder="1" applyAlignment="1"/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0" fontId="29" fillId="32" borderId="11" xfId="53" applyFont="1" applyFill="1" applyBorder="1" applyAlignment="1">
      <alignment horizontal="right" vertical="center"/>
    </xf>
    <xf numFmtId="0" fontId="29" fillId="32" borderId="11" xfId="53" applyFont="1" applyFill="1" applyBorder="1" applyAlignment="1">
      <alignment horizontal="center" vertical="center"/>
    </xf>
    <xf numFmtId="0" fontId="29" fillId="32" borderId="75" xfId="53" applyFont="1" applyFill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8" fillId="24" borderId="10" xfId="0" applyFont="1" applyFill="1" applyBorder="1" applyAlignment="1">
      <alignment horizontal="center"/>
    </xf>
    <xf numFmtId="0" fontId="28" fillId="24" borderId="13" xfId="0" applyFont="1" applyFill="1" applyBorder="1" applyAlignment="1">
      <alignment horizontal="center"/>
    </xf>
    <xf numFmtId="0" fontId="28" fillId="24" borderId="21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11" xfId="0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 wrapText="1"/>
    </xf>
    <xf numFmtId="1" fontId="28" fillId="24" borderId="19" xfId="32" applyNumberFormat="1" applyFont="1" applyFill="1" applyBorder="1" applyAlignment="1">
      <alignment horizontal="center" vertical="center"/>
    </xf>
    <xf numFmtId="1" fontId="28" fillId="24" borderId="48" xfId="32" applyNumberFormat="1" applyFont="1" applyFill="1" applyBorder="1" applyAlignment="1">
      <alignment horizontal="center" vertical="center"/>
    </xf>
    <xf numFmtId="1" fontId="28" fillId="24" borderId="17" xfId="32" applyNumberFormat="1" applyFont="1" applyFill="1" applyBorder="1" applyAlignment="1">
      <alignment horizontal="center" vertical="center"/>
    </xf>
    <xf numFmtId="0" fontId="68" fillId="0" borderId="0" xfId="0" applyFont="1" applyAlignment="1"/>
    <xf numFmtId="0" fontId="68" fillId="24" borderId="21" xfId="0" applyFont="1" applyFill="1" applyBorder="1" applyAlignment="1">
      <alignment horizontal="center" vertical="center"/>
    </xf>
    <xf numFmtId="0" fontId="68" fillId="24" borderId="16" xfId="0" applyFont="1" applyFill="1" applyBorder="1" applyAlignment="1">
      <alignment horizontal="center" vertical="center"/>
    </xf>
    <xf numFmtId="0" fontId="68" fillId="24" borderId="18" xfId="0" applyFont="1" applyFill="1" applyBorder="1" applyAlignment="1">
      <alignment horizontal="center" vertical="center"/>
    </xf>
    <xf numFmtId="0" fontId="68" fillId="24" borderId="82" xfId="0" applyFont="1" applyFill="1" applyBorder="1" applyAlignment="1">
      <alignment horizontal="center" vertical="center" wrapText="1"/>
    </xf>
    <xf numFmtId="0" fontId="68" fillId="24" borderId="27" xfId="0" applyFont="1" applyFill="1" applyBorder="1" applyAlignment="1">
      <alignment horizontal="center" vertical="center" wrapText="1"/>
    </xf>
    <xf numFmtId="0" fontId="68" fillId="24" borderId="84" xfId="0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0" fontId="69" fillId="24" borderId="11" xfId="0" applyFont="1" applyFill="1" applyBorder="1" applyAlignment="1">
      <alignment horizontal="center" vertical="center" wrapText="1"/>
    </xf>
    <xf numFmtId="0" fontId="69" fillId="24" borderId="12" xfId="0" applyFont="1" applyFill="1" applyBorder="1" applyAlignment="1">
      <alignment horizontal="center" vertical="center" wrapText="1"/>
    </xf>
    <xf numFmtId="2" fontId="68" fillId="24" borderId="83" xfId="32" quotePrefix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2" fontId="68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8" fillId="24" borderId="21" xfId="53" applyFont="1" applyFill="1" applyBorder="1" applyAlignment="1">
      <alignment horizontal="center" vertical="center" wrapText="1"/>
    </xf>
    <xf numFmtId="0" fontId="28" fillId="24" borderId="16" xfId="53" applyFont="1" applyFill="1" applyBorder="1" applyAlignment="1">
      <alignment horizontal="center" vertical="center" wrapText="1"/>
    </xf>
    <xf numFmtId="0" fontId="28" fillId="24" borderId="18" xfId="53" applyFont="1" applyFill="1" applyBorder="1" applyAlignment="1">
      <alignment horizontal="center" vertical="center" wrapText="1"/>
    </xf>
    <xf numFmtId="0" fontId="28" fillId="24" borderId="10" xfId="53" applyFont="1" applyFill="1" applyBorder="1" applyAlignment="1">
      <alignment horizontal="center" vertical="center" wrapText="1"/>
    </xf>
    <xf numFmtId="0" fontId="28" fillId="24" borderId="11" xfId="53" applyFont="1" applyFill="1" applyBorder="1" applyAlignment="1">
      <alignment horizontal="center" vertical="center" wrapText="1"/>
    </xf>
    <xf numFmtId="0" fontId="28" fillId="24" borderId="12" xfId="53" applyFont="1" applyFill="1" applyBorder="1" applyAlignment="1">
      <alignment horizontal="center" vertical="center" wrapText="1"/>
    </xf>
    <xf numFmtId="1" fontId="28" fillId="24" borderId="35" xfId="54" applyNumberFormat="1" applyFont="1" applyFill="1" applyBorder="1" applyAlignment="1">
      <alignment horizontal="center" vertical="center"/>
    </xf>
    <xf numFmtId="1" fontId="28" fillId="24" borderId="56" xfId="54" applyNumberFormat="1" applyFont="1" applyFill="1" applyBorder="1" applyAlignment="1">
      <alignment horizontal="center" vertical="center"/>
    </xf>
    <xf numFmtId="1" fontId="28" fillId="24" borderId="57" xfId="54" applyNumberFormat="1" applyFont="1" applyFill="1" applyBorder="1" applyAlignment="1">
      <alignment horizontal="center" vertical="center"/>
    </xf>
    <xf numFmtId="1" fontId="28" fillId="24" borderId="60" xfId="54" applyNumberFormat="1" applyFont="1" applyFill="1" applyBorder="1" applyAlignment="1">
      <alignment horizontal="center" vertical="center"/>
    </xf>
    <xf numFmtId="1" fontId="28" fillId="24" borderId="61" xfId="54" applyNumberFormat="1" applyFont="1" applyFill="1" applyBorder="1" applyAlignment="1">
      <alignment horizontal="center" vertical="center"/>
    </xf>
    <xf numFmtId="1" fontId="28" fillId="24" borderId="62" xfId="54" applyNumberFormat="1" applyFont="1" applyFill="1" applyBorder="1" applyAlignment="1">
      <alignment horizontal="center" vertical="center"/>
    </xf>
    <xf numFmtId="0" fontId="29" fillId="0" borderId="39" xfId="53" applyFont="1" applyFill="1" applyBorder="1" applyAlignment="1">
      <alignment wrapText="1"/>
    </xf>
    <xf numFmtId="0" fontId="22" fillId="0" borderId="35" xfId="53" applyBorder="1" applyAlignment="1">
      <alignment wrapText="1"/>
    </xf>
    <xf numFmtId="0" fontId="22" fillId="0" borderId="36" xfId="53" applyBorder="1" applyAlignment="1">
      <alignment wrapText="1"/>
    </xf>
    <xf numFmtId="0" fontId="24" fillId="0" borderId="39" xfId="53" applyFont="1" applyBorder="1" applyAlignment="1">
      <alignment horizontal="center" vertical="center"/>
    </xf>
    <xf numFmtId="0" fontId="24" fillId="0" borderId="35" xfId="53" applyFont="1" applyBorder="1" applyAlignment="1">
      <alignment horizontal="center" vertical="center"/>
    </xf>
    <xf numFmtId="0" fontId="24" fillId="0" borderId="36" xfId="53" applyFont="1" applyBorder="1" applyAlignment="1">
      <alignment horizontal="center" vertical="center"/>
    </xf>
    <xf numFmtId="0" fontId="24" fillId="0" borderId="29" xfId="53" applyFont="1" applyBorder="1" applyAlignment="1"/>
    <xf numFmtId="0" fontId="24" fillId="0" borderId="0" xfId="53" applyFont="1" applyBorder="1" applyAlignment="1"/>
    <xf numFmtId="0" fontId="28" fillId="24" borderId="21" xfId="53" applyFont="1" applyFill="1" applyBorder="1" applyAlignment="1">
      <alignment horizontal="center" vertical="center"/>
    </xf>
    <xf numFmtId="0" fontId="28" fillId="24" borderId="16" xfId="53" applyFont="1" applyFill="1" applyBorder="1" applyAlignment="1">
      <alignment horizontal="center" vertical="center"/>
    </xf>
    <xf numFmtId="0" fontId="28" fillId="24" borderId="18" xfId="53" applyFont="1" applyFill="1" applyBorder="1" applyAlignment="1">
      <alignment horizontal="center" vertical="center"/>
    </xf>
    <xf numFmtId="0" fontId="28" fillId="24" borderId="10" xfId="53" applyFont="1" applyFill="1" applyBorder="1" applyAlignment="1">
      <alignment horizontal="center"/>
    </xf>
    <xf numFmtId="0" fontId="28" fillId="24" borderId="13" xfId="53" applyFont="1" applyFill="1" applyBorder="1" applyAlignment="1">
      <alignment horizontal="center"/>
    </xf>
    <xf numFmtId="0" fontId="51" fillId="25" borderId="24" xfId="101" applyFont="1" applyFill="1" applyBorder="1" applyAlignment="1">
      <alignment horizontal="center" vertical="center"/>
    </xf>
    <xf numFmtId="0" fontId="51" fillId="25" borderId="28" xfId="101" applyFont="1" applyFill="1" applyBorder="1" applyAlignment="1">
      <alignment horizontal="center" vertical="center"/>
    </xf>
    <xf numFmtId="0" fontId="51" fillId="25" borderId="16" xfId="101" applyFont="1" applyFill="1" applyBorder="1" applyAlignment="1">
      <alignment horizontal="center" vertical="center" wrapText="1"/>
    </xf>
    <xf numFmtId="0" fontId="51" fillId="25" borderId="16" xfId="101" applyFont="1" applyFill="1" applyBorder="1" applyAlignment="1"/>
    <xf numFmtId="0" fontId="51" fillId="25" borderId="11" xfId="101" applyFont="1" applyFill="1" applyBorder="1" applyAlignment="1"/>
    <xf numFmtId="0" fontId="51" fillId="25" borderId="26" xfId="101" applyFont="1" applyFill="1" applyBorder="1" applyAlignment="1">
      <alignment horizontal="center" vertical="center"/>
    </xf>
    <xf numFmtId="0" fontId="51" fillId="25" borderId="51" xfId="101" applyFont="1" applyFill="1" applyBorder="1" applyAlignment="1">
      <alignment horizontal="center" vertical="center"/>
    </xf>
    <xf numFmtId="0" fontId="51" fillId="25" borderId="31" xfId="101" applyFont="1" applyFill="1" applyBorder="1" applyAlignment="1">
      <alignment horizontal="center" vertical="center"/>
    </xf>
    <xf numFmtId="0" fontId="51" fillId="25" borderId="53" xfId="101" applyFont="1" applyFill="1" applyBorder="1" applyAlignment="1">
      <alignment horizontal="center" vertical="center"/>
    </xf>
    <xf numFmtId="0" fontId="51" fillId="25" borderId="0" xfId="101" applyFont="1" applyFill="1" applyBorder="1" applyAlignment="1">
      <alignment horizontal="center" vertical="center"/>
    </xf>
    <xf numFmtId="0" fontId="51" fillId="25" borderId="54" xfId="101" applyFont="1" applyFill="1" applyBorder="1" applyAlignment="1">
      <alignment horizontal="center" vertical="center"/>
    </xf>
    <xf numFmtId="0" fontId="51" fillId="25" borderId="33" xfId="101" applyFont="1" applyFill="1" applyBorder="1" applyAlignment="1">
      <alignment horizontal="center" vertical="center"/>
    </xf>
    <xf numFmtId="0" fontId="51" fillId="25" borderId="50" xfId="101" applyFont="1" applyFill="1" applyBorder="1" applyAlignment="1">
      <alignment horizontal="center" vertical="center"/>
    </xf>
    <xf numFmtId="0" fontId="51" fillId="25" borderId="34" xfId="101" applyFont="1" applyFill="1" applyBorder="1" applyAlignment="1">
      <alignment horizontal="center" vertical="center"/>
    </xf>
    <xf numFmtId="0" fontId="51" fillId="25" borderId="11" xfId="101" applyFont="1" applyFill="1" applyBorder="1" applyAlignment="1">
      <alignment wrapText="1"/>
    </xf>
    <xf numFmtId="0" fontId="51" fillId="25" borderId="16" xfId="101" applyFont="1" applyFill="1" applyBorder="1" applyAlignment="1">
      <alignment wrapText="1"/>
    </xf>
    <xf numFmtId="0" fontId="52" fillId="25" borderId="28" xfId="101" applyFont="1" applyFill="1" applyBorder="1" applyAlignment="1">
      <alignment horizontal="center" vertical="center" wrapText="1"/>
    </xf>
    <xf numFmtId="0" fontId="52" fillId="25" borderId="11" xfId="101" applyFont="1" applyFill="1" applyBorder="1" applyAlignment="1"/>
    <xf numFmtId="0" fontId="52" fillId="25" borderId="11" xfId="101" applyFont="1" applyFill="1" applyBorder="1" applyAlignment="1">
      <alignment wrapText="1"/>
    </xf>
    <xf numFmtId="0" fontId="52" fillId="25" borderId="16" xfId="101" applyFont="1" applyFill="1" applyBorder="1" applyAlignment="1">
      <alignment horizontal="center" vertical="center" wrapText="1"/>
    </xf>
    <xf numFmtId="0" fontId="52" fillId="25" borderId="16" xfId="101" applyFont="1" applyFill="1" applyBorder="1" applyAlignment="1">
      <alignment wrapText="1"/>
    </xf>
    <xf numFmtId="0" fontId="52" fillId="25" borderId="18" xfId="101" applyFont="1" applyFill="1" applyBorder="1" applyAlignment="1">
      <alignment wrapText="1"/>
    </xf>
    <xf numFmtId="0" fontId="51" fillId="25" borderId="11" xfId="101" applyFont="1" applyFill="1" applyBorder="1" applyAlignment="1">
      <alignment horizontal="center" vertical="center"/>
    </xf>
    <xf numFmtId="0" fontId="57" fillId="0" borderId="0" xfId="89" applyFont="1" applyBorder="1" applyAlignment="1">
      <alignment horizontal="center" vertical="center" wrapText="1"/>
    </xf>
    <xf numFmtId="0" fontId="57" fillId="30" borderId="11" xfId="89" applyFont="1" applyFill="1" applyBorder="1" applyAlignment="1">
      <alignment horizontal="center" vertical="center" wrapText="1"/>
    </xf>
    <xf numFmtId="171" fontId="61" fillId="29" borderId="55" xfId="89" applyNumberFormat="1" applyFont="1" applyFill="1" applyBorder="1" applyAlignment="1">
      <alignment horizontal="center" vertical="center" wrapText="1"/>
    </xf>
    <xf numFmtId="171" fontId="61" fillId="30" borderId="11" xfId="89" applyNumberFormat="1" applyFont="1" applyFill="1" applyBorder="1" applyAlignment="1">
      <alignment horizontal="center" vertical="center" wrapText="1"/>
    </xf>
    <xf numFmtId="171" fontId="61" fillId="29" borderId="11" xfId="89" applyNumberFormat="1" applyFont="1" applyFill="1" applyBorder="1" applyAlignment="1">
      <alignment horizontal="center" vertical="center" wrapText="1"/>
    </xf>
    <xf numFmtId="0" fontId="74" fillId="0" borderId="0" xfId="0" applyFont="1"/>
    <xf numFmtId="0" fontId="22" fillId="0" borderId="35" xfId="0" applyFont="1" applyBorder="1" applyAlignment="1">
      <alignment wrapText="1"/>
    </xf>
    <xf numFmtId="0" fontId="22" fillId="0" borderId="36" xfId="0" applyFont="1" applyBorder="1" applyAlignment="1">
      <alignment wrapText="1"/>
    </xf>
    <xf numFmtId="0" fontId="75" fillId="0" borderId="39" xfId="0" applyFont="1" applyBorder="1" applyAlignment="1">
      <alignment wrapText="1"/>
    </xf>
    <xf numFmtId="0" fontId="22" fillId="0" borderId="45" xfId="0" applyFont="1" applyFill="1" applyBorder="1" applyAlignment="1">
      <alignment wrapText="1"/>
    </xf>
    <xf numFmtId="0" fontId="22" fillId="0" borderId="46" xfId="0" applyFont="1" applyBorder="1" applyAlignment="1">
      <alignment wrapText="1"/>
    </xf>
    <xf numFmtId="0" fontId="22" fillId="0" borderId="47" xfId="0" applyFont="1" applyBorder="1" applyAlignment="1">
      <alignment wrapText="1"/>
    </xf>
    <xf numFmtId="0" fontId="24" fillId="0" borderId="59" xfId="0" applyFont="1" applyBorder="1" applyAlignment="1"/>
    <xf numFmtId="0" fontId="24" fillId="0" borderId="56" xfId="0" applyFont="1" applyBorder="1" applyAlignment="1"/>
    <xf numFmtId="0" fontId="24" fillId="0" borderId="56" xfId="0" applyFont="1" applyBorder="1" applyAlignment="1">
      <alignment horizontal="center"/>
    </xf>
    <xf numFmtId="0" fontId="26" fillId="0" borderId="56" xfId="0" applyFont="1" applyBorder="1"/>
    <xf numFmtId="0" fontId="26" fillId="0" borderId="57" xfId="0" applyFont="1" applyBorder="1"/>
    <xf numFmtId="0" fontId="29" fillId="0" borderId="16" xfId="0" applyFont="1" applyFill="1" applyBorder="1"/>
  </cellXfs>
  <cellStyles count="10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lsa%20CPU/INDICADORES%20Y%20METAS/INDICADORES%202020/2do%20TRIMESTRE%202020/INDICADORES%202&#176;%20TRIMESTRE%20DAAB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ores Original"/>
      <sheetName val="Informáticos Baja"/>
      <sheetName val="Muebles Baja"/>
      <sheetName val="Muebles Alta"/>
    </sheetNames>
    <sheetDataSet>
      <sheetData sheetId="0"/>
      <sheetData sheetId="1">
        <row r="5">
          <cell r="D5">
            <v>67</v>
          </cell>
        </row>
        <row r="7">
          <cell r="D7">
            <v>27</v>
          </cell>
        </row>
      </sheetData>
      <sheetData sheetId="2">
        <row r="4">
          <cell r="B4">
            <v>167605</v>
          </cell>
        </row>
        <row r="5">
          <cell r="B5">
            <v>167608</v>
          </cell>
        </row>
        <row r="6">
          <cell r="B6">
            <v>167597</v>
          </cell>
        </row>
        <row r="7">
          <cell r="B7">
            <v>166584</v>
          </cell>
        </row>
        <row r="8">
          <cell r="B8">
            <v>166500</v>
          </cell>
        </row>
        <row r="9">
          <cell r="B9">
            <v>167427</v>
          </cell>
        </row>
        <row r="10">
          <cell r="B10">
            <v>1</v>
          </cell>
        </row>
        <row r="11">
          <cell r="B11">
            <v>166908</v>
          </cell>
        </row>
        <row r="12">
          <cell r="B12">
            <v>166557</v>
          </cell>
        </row>
        <row r="13">
          <cell r="B13">
            <v>166948</v>
          </cell>
        </row>
        <row r="14">
          <cell r="B14">
            <v>167250</v>
          </cell>
        </row>
        <row r="15">
          <cell r="B15">
            <v>165962</v>
          </cell>
        </row>
        <row r="16">
          <cell r="B16">
            <v>166581</v>
          </cell>
        </row>
        <row r="17">
          <cell r="B17">
            <v>166932</v>
          </cell>
        </row>
        <row r="18">
          <cell r="B18">
            <v>167136</v>
          </cell>
        </row>
        <row r="19">
          <cell r="B19">
            <v>168097</v>
          </cell>
        </row>
        <row r="20">
          <cell r="B20">
            <v>167294</v>
          </cell>
        </row>
        <row r="21">
          <cell r="B21">
            <v>167831</v>
          </cell>
        </row>
        <row r="22">
          <cell r="B22">
            <v>168008</v>
          </cell>
        </row>
        <row r="23">
          <cell r="B23">
            <v>166010</v>
          </cell>
        </row>
        <row r="24">
          <cell r="B24">
            <v>29794</v>
          </cell>
        </row>
        <row r="25">
          <cell r="B25">
            <v>167263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166915</v>
          </cell>
        </row>
        <row r="29">
          <cell r="B29">
            <v>167604</v>
          </cell>
        </row>
        <row r="30">
          <cell r="B30">
            <v>167390</v>
          </cell>
        </row>
        <row r="31">
          <cell r="B31">
            <v>167383</v>
          </cell>
        </row>
        <row r="32">
          <cell r="B32">
            <v>167471</v>
          </cell>
        </row>
        <row r="33">
          <cell r="B33">
            <v>167472</v>
          </cell>
        </row>
        <row r="34">
          <cell r="B34">
            <v>166500</v>
          </cell>
        </row>
        <row r="35">
          <cell r="B35">
            <v>167648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167343</v>
          </cell>
        </row>
        <row r="39">
          <cell r="B39">
            <v>1</v>
          </cell>
        </row>
        <row r="40">
          <cell r="B40">
            <v>168074</v>
          </cell>
        </row>
        <row r="41">
          <cell r="B41">
            <v>1</v>
          </cell>
        </row>
        <row r="42">
          <cell r="B42">
            <v>166413</v>
          </cell>
        </row>
        <row r="43">
          <cell r="B43">
            <v>166572</v>
          </cell>
        </row>
        <row r="44">
          <cell r="B44">
            <v>1</v>
          </cell>
        </row>
        <row r="45">
          <cell r="B45">
            <v>167356</v>
          </cell>
        </row>
        <row r="46">
          <cell r="B46">
            <v>167794</v>
          </cell>
        </row>
        <row r="47">
          <cell r="B47">
            <v>167264</v>
          </cell>
        </row>
        <row r="48">
          <cell r="B48">
            <v>166578</v>
          </cell>
        </row>
        <row r="49">
          <cell r="B49">
            <v>167408</v>
          </cell>
        </row>
        <row r="50">
          <cell r="B50">
            <v>1</v>
          </cell>
        </row>
        <row r="51">
          <cell r="B51">
            <v>166866</v>
          </cell>
        </row>
        <row r="52">
          <cell r="B52">
            <v>1</v>
          </cell>
        </row>
        <row r="53">
          <cell r="B53">
            <v>1</v>
          </cell>
        </row>
        <row r="54">
          <cell r="B54">
            <v>167535</v>
          </cell>
        </row>
        <row r="55">
          <cell r="B55">
            <v>166409</v>
          </cell>
        </row>
        <row r="56">
          <cell r="B56">
            <v>166647</v>
          </cell>
        </row>
        <row r="57">
          <cell r="B57">
            <v>167601</v>
          </cell>
        </row>
        <row r="58">
          <cell r="B58">
            <v>165938</v>
          </cell>
        </row>
        <row r="59">
          <cell r="B59">
            <v>165986</v>
          </cell>
        </row>
        <row r="60">
          <cell r="B60">
            <v>166906</v>
          </cell>
        </row>
        <row r="61">
          <cell r="B61">
            <v>167438</v>
          </cell>
        </row>
        <row r="62">
          <cell r="B62">
            <v>167279</v>
          </cell>
        </row>
        <row r="63">
          <cell r="B63">
            <v>167588</v>
          </cell>
        </row>
        <row r="64">
          <cell r="B64">
            <v>166513</v>
          </cell>
        </row>
        <row r="65">
          <cell r="B65">
            <v>167118</v>
          </cell>
        </row>
        <row r="66">
          <cell r="B66">
            <v>167989</v>
          </cell>
        </row>
        <row r="67">
          <cell r="B67">
            <v>167528</v>
          </cell>
        </row>
        <row r="68">
          <cell r="B68">
            <v>166928</v>
          </cell>
        </row>
        <row r="69">
          <cell r="B69">
            <v>1</v>
          </cell>
        </row>
        <row r="70">
          <cell r="B70">
            <v>165998</v>
          </cell>
        </row>
        <row r="71">
          <cell r="B71">
            <v>1</v>
          </cell>
        </row>
        <row r="72">
          <cell r="B72">
            <v>167138</v>
          </cell>
        </row>
        <row r="73">
          <cell r="B73">
            <v>167607</v>
          </cell>
        </row>
        <row r="74">
          <cell r="B74">
            <v>167596</v>
          </cell>
        </row>
        <row r="75">
          <cell r="B75">
            <v>165902</v>
          </cell>
        </row>
        <row r="76">
          <cell r="B76">
            <v>166595</v>
          </cell>
        </row>
        <row r="77">
          <cell r="B77">
            <v>167363</v>
          </cell>
        </row>
        <row r="78">
          <cell r="B78">
            <v>166599</v>
          </cell>
        </row>
        <row r="79">
          <cell r="B79">
            <v>167402</v>
          </cell>
        </row>
        <row r="80">
          <cell r="B80">
            <v>1</v>
          </cell>
        </row>
        <row r="81">
          <cell r="B81">
            <v>166533</v>
          </cell>
        </row>
        <row r="82">
          <cell r="B82">
            <v>166925</v>
          </cell>
        </row>
        <row r="83">
          <cell r="B83">
            <v>166508</v>
          </cell>
        </row>
        <row r="84">
          <cell r="B84">
            <v>167662</v>
          </cell>
        </row>
        <row r="85">
          <cell r="B85">
            <v>166467</v>
          </cell>
        </row>
        <row r="86">
          <cell r="B86">
            <v>167535</v>
          </cell>
        </row>
        <row r="87">
          <cell r="B87">
            <v>1</v>
          </cell>
        </row>
        <row r="88">
          <cell r="B88">
            <v>165914</v>
          </cell>
        </row>
        <row r="89">
          <cell r="B89">
            <v>167078</v>
          </cell>
        </row>
      </sheetData>
      <sheetData sheetId="3">
        <row r="86">
          <cell r="H86">
            <v>81</v>
          </cell>
        </row>
        <row r="100">
          <cell r="H100">
            <v>8</v>
          </cell>
        </row>
        <row r="106">
          <cell r="H106">
            <v>1</v>
          </cell>
        </row>
        <row r="118">
          <cell r="H118">
            <v>6</v>
          </cell>
        </row>
        <row r="124">
          <cell r="H124">
            <v>1</v>
          </cell>
        </row>
        <row r="130">
          <cell r="H13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7" zoomScale="90" zoomScaleNormal="90" zoomScaleSheetLayoutView="100" workbookViewId="0">
      <selection activeCell="A36" sqref="A36:A37"/>
    </sheetView>
  </sheetViews>
  <sheetFormatPr baseColWidth="10" defaultRowHeight="12.75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>
      <c r="A1" s="490" t="s">
        <v>27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2"/>
    </row>
    <row r="2" spans="1:15" s="1" customFormat="1" ht="15" customHeight="1">
      <c r="A2" s="581" t="s">
        <v>34</v>
      </c>
      <c r="B2" s="582"/>
      <c r="C2" s="582"/>
      <c r="D2" s="583"/>
      <c r="E2" s="583"/>
      <c r="F2" s="584"/>
      <c r="G2" s="584"/>
      <c r="H2" s="584"/>
      <c r="I2" s="584"/>
      <c r="J2" s="584"/>
      <c r="K2" s="585"/>
      <c r="L2" s="7"/>
      <c r="M2" s="7"/>
      <c r="N2" s="7"/>
    </row>
    <row r="3" spans="1:15" s="1" customFormat="1" ht="15" customHeight="1">
      <c r="A3" s="27" t="s">
        <v>35</v>
      </c>
      <c r="B3" s="483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>
      <c r="A4" s="27" t="s">
        <v>24</v>
      </c>
      <c r="B4" s="483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>
      <c r="A5" s="27" t="s">
        <v>257</v>
      </c>
      <c r="B5" s="483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>
      <c r="A6" s="58"/>
      <c r="B6" s="59"/>
      <c r="C6" s="59"/>
      <c r="D6" s="60"/>
      <c r="E6" s="60"/>
      <c r="F6" s="60"/>
      <c r="G6" s="60"/>
      <c r="H6" s="60"/>
      <c r="I6" s="60"/>
      <c r="J6" s="60"/>
      <c r="K6" s="62"/>
      <c r="L6" s="60"/>
      <c r="M6" s="60"/>
      <c r="N6" s="61"/>
    </row>
    <row r="7" spans="1:15">
      <c r="A7" s="495" t="s">
        <v>3</v>
      </c>
      <c r="B7" s="498" t="s">
        <v>0</v>
      </c>
      <c r="C7" s="498" t="s">
        <v>1</v>
      </c>
      <c r="D7" s="484"/>
      <c r="E7" s="484"/>
      <c r="F7" s="493"/>
      <c r="G7" s="493"/>
      <c r="H7" s="493"/>
      <c r="I7" s="493"/>
      <c r="J7" s="493"/>
      <c r="K7" s="494"/>
      <c r="L7" s="64"/>
      <c r="M7" s="4"/>
      <c r="N7" s="4"/>
    </row>
    <row r="8" spans="1:15">
      <c r="A8" s="496"/>
      <c r="B8" s="499"/>
      <c r="C8" s="499"/>
      <c r="D8" s="485"/>
      <c r="E8" s="485">
        <v>2006</v>
      </c>
      <c r="F8" s="3">
        <v>2019</v>
      </c>
      <c r="G8" s="3">
        <v>2020</v>
      </c>
      <c r="H8" s="501">
        <v>2020</v>
      </c>
      <c r="I8" s="502"/>
      <c r="J8" s="502"/>
      <c r="K8" s="503"/>
      <c r="L8" s="63">
        <v>2015</v>
      </c>
      <c r="M8" s="5">
        <v>2016</v>
      </c>
      <c r="N8" s="5"/>
    </row>
    <row r="9" spans="1:15" ht="33.75" customHeight="1" thickBot="1">
      <c r="A9" s="497"/>
      <c r="B9" s="500"/>
      <c r="C9" s="500"/>
      <c r="D9" s="486"/>
      <c r="E9" s="486" t="s">
        <v>22</v>
      </c>
      <c r="F9" s="486" t="s">
        <v>22</v>
      </c>
      <c r="G9" s="486" t="s">
        <v>2</v>
      </c>
      <c r="H9" s="486" t="s">
        <v>23</v>
      </c>
      <c r="I9" s="486" t="s">
        <v>25</v>
      </c>
      <c r="J9" s="486" t="s">
        <v>26</v>
      </c>
      <c r="K9" s="6" t="s">
        <v>28</v>
      </c>
      <c r="L9" s="57" t="s">
        <v>2</v>
      </c>
      <c r="M9" s="6" t="s">
        <v>2</v>
      </c>
      <c r="N9" s="6"/>
    </row>
    <row r="10" spans="1:15" ht="13.5" thickBot="1">
      <c r="A10" s="40" t="s">
        <v>5</v>
      </c>
      <c r="B10" s="41"/>
      <c r="C10" s="41"/>
      <c r="D10" s="41"/>
      <c r="E10" s="41"/>
      <c r="F10" s="41"/>
      <c r="G10" s="41"/>
      <c r="H10" s="41"/>
      <c r="I10" s="41"/>
      <c r="J10" s="41"/>
      <c r="K10" s="76"/>
      <c r="L10" s="33"/>
      <c r="M10" s="34"/>
      <c r="N10" s="34"/>
    </row>
    <row r="11" spans="1:15" s="10" customFormat="1" ht="12">
      <c r="A11" s="29" t="s">
        <v>6</v>
      </c>
      <c r="B11" s="30" t="s">
        <v>4</v>
      </c>
      <c r="C11" s="30" t="s">
        <v>7</v>
      </c>
      <c r="D11" s="30"/>
      <c r="E11" s="31"/>
      <c r="F11" s="52">
        <f>+H11+I11+J11+K11</f>
        <v>0</v>
      </c>
      <c r="G11" s="80">
        <v>0</v>
      </c>
      <c r="H11" s="80">
        <v>0</v>
      </c>
      <c r="I11" s="52">
        <v>0</v>
      </c>
      <c r="J11" s="53"/>
      <c r="K11" s="78"/>
      <c r="L11" s="65"/>
      <c r="M11" s="32"/>
      <c r="N11" s="104"/>
      <c r="O11" s="115"/>
    </row>
    <row r="12" spans="1:15" s="10" customFormat="1" ht="12">
      <c r="A12" s="8" t="s">
        <v>47</v>
      </c>
      <c r="B12" s="30"/>
      <c r="C12" s="30"/>
      <c r="D12" s="30"/>
      <c r="E12" s="31"/>
      <c r="F12" s="52">
        <v>0</v>
      </c>
      <c r="G12" s="80">
        <v>100</v>
      </c>
      <c r="H12" s="80">
        <v>27</v>
      </c>
      <c r="I12" s="52">
        <f>43-27</f>
        <v>16</v>
      </c>
      <c r="J12" s="53"/>
      <c r="K12" s="78"/>
      <c r="L12" s="65"/>
      <c r="M12" s="32"/>
      <c r="N12" s="104"/>
      <c r="O12" s="115"/>
    </row>
    <row r="13" spans="1:15" s="10" customFormat="1" ht="12">
      <c r="A13" s="8" t="s">
        <v>32</v>
      </c>
      <c r="B13" s="9" t="s">
        <v>4</v>
      </c>
      <c r="C13" s="9" t="s">
        <v>7</v>
      </c>
      <c r="D13" s="9"/>
      <c r="E13" s="23"/>
      <c r="F13" s="116">
        <v>167</v>
      </c>
      <c r="G13" s="117">
        <v>36</v>
      </c>
      <c r="H13" s="118">
        <v>36</v>
      </c>
      <c r="I13" s="119">
        <v>0</v>
      </c>
      <c r="J13" s="120"/>
      <c r="K13" s="121"/>
      <c r="L13" s="66"/>
      <c r="M13" s="16"/>
      <c r="N13" s="105"/>
      <c r="O13" s="115"/>
    </row>
    <row r="14" spans="1:15" s="10" customFormat="1" ht="12">
      <c r="A14" s="8" t="s">
        <v>33</v>
      </c>
      <c r="B14" s="9" t="s">
        <v>4</v>
      </c>
      <c r="C14" s="9" t="s">
        <v>7</v>
      </c>
      <c r="D14" s="9"/>
      <c r="E14" s="23"/>
      <c r="F14" s="52">
        <v>339</v>
      </c>
      <c r="G14" s="80">
        <v>320</v>
      </c>
      <c r="H14" s="82">
        <v>80</v>
      </c>
      <c r="I14" s="81">
        <f>109-80</f>
        <v>29</v>
      </c>
      <c r="J14" s="83"/>
      <c r="K14" s="77"/>
      <c r="L14" s="66"/>
      <c r="M14" s="16"/>
      <c r="N14" s="105"/>
      <c r="O14" s="115"/>
    </row>
    <row r="15" spans="1:15" s="10" customFormat="1" ht="12">
      <c r="A15" s="11" t="s">
        <v>8</v>
      </c>
      <c r="B15" s="9" t="s">
        <v>4</v>
      </c>
      <c r="C15" s="9" t="s">
        <v>7</v>
      </c>
      <c r="D15" s="9"/>
      <c r="E15" s="23"/>
      <c r="F15" s="52">
        <v>35</v>
      </c>
      <c r="G15" s="80">
        <v>35</v>
      </c>
      <c r="H15" s="82">
        <v>9</v>
      </c>
      <c r="I15" s="81">
        <v>0</v>
      </c>
      <c r="J15" s="83"/>
      <c r="K15" s="77"/>
      <c r="L15" s="67"/>
      <c r="M15" s="15"/>
      <c r="N15" s="106"/>
      <c r="O15" s="115"/>
    </row>
    <row r="16" spans="1:15" s="10" customFormat="1" ht="12">
      <c r="A16" s="11" t="s">
        <v>9</v>
      </c>
      <c r="B16" s="9" t="s">
        <v>4</v>
      </c>
      <c r="C16" s="9" t="s">
        <v>7</v>
      </c>
      <c r="D16" s="9"/>
      <c r="E16" s="23"/>
      <c r="F16" s="52">
        <v>92</v>
      </c>
      <c r="G16" s="80">
        <v>60</v>
      </c>
      <c r="H16" s="82">
        <v>14</v>
      </c>
      <c r="I16" s="81">
        <f>23-14</f>
        <v>9</v>
      </c>
      <c r="J16" s="83"/>
      <c r="K16" s="77"/>
      <c r="L16" s="67"/>
      <c r="M16" s="15"/>
      <c r="N16" s="106"/>
      <c r="O16" s="115"/>
    </row>
    <row r="17" spans="1:15" s="10" customFormat="1" ht="1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2">
        <v>861</v>
      </c>
      <c r="G17" s="80">
        <v>700</v>
      </c>
      <c r="H17" s="82">
        <v>137</v>
      </c>
      <c r="I17" s="81">
        <f>273-137</f>
        <v>136</v>
      </c>
      <c r="J17" s="83"/>
      <c r="K17" s="77"/>
      <c r="L17" s="66"/>
      <c r="M17" s="15"/>
      <c r="N17" s="106"/>
      <c r="O17" s="115"/>
    </row>
    <row r="18" spans="1:15" s="10" customFormat="1" ht="12">
      <c r="A18" s="8" t="s">
        <v>11</v>
      </c>
      <c r="B18" s="9" t="s">
        <v>4</v>
      </c>
      <c r="C18" s="9" t="s">
        <v>7</v>
      </c>
      <c r="D18" s="9">
        <v>44</v>
      </c>
      <c r="E18" s="23"/>
      <c r="F18" s="52">
        <v>91</v>
      </c>
      <c r="G18" s="80">
        <v>80</v>
      </c>
      <c r="H18" s="82">
        <v>15</v>
      </c>
      <c r="I18" s="81">
        <f>24-15</f>
        <v>9</v>
      </c>
      <c r="J18" s="83"/>
      <c r="K18" s="77"/>
      <c r="L18" s="67"/>
      <c r="M18" s="15"/>
      <c r="N18" s="106"/>
      <c r="O18" s="115"/>
    </row>
    <row r="19" spans="1:15" s="12" customFormat="1" ht="12">
      <c r="A19" s="19" t="s">
        <v>12</v>
      </c>
      <c r="B19" s="20" t="s">
        <v>4</v>
      </c>
      <c r="C19" s="20" t="s">
        <v>7</v>
      </c>
      <c r="D19" s="20"/>
      <c r="E19" s="24"/>
      <c r="F19" s="52">
        <v>45</v>
      </c>
      <c r="G19" s="80">
        <v>45</v>
      </c>
      <c r="H19" s="84">
        <v>15</v>
      </c>
      <c r="I19" s="54">
        <v>10</v>
      </c>
      <c r="J19" s="55"/>
      <c r="K19" s="79"/>
      <c r="L19" s="68"/>
      <c r="M19" s="21"/>
      <c r="N19" s="107"/>
      <c r="O19" s="115"/>
    </row>
    <row r="20" spans="1:15" s="12" customFormat="1" ht="12">
      <c r="A20" s="28" t="s">
        <v>29</v>
      </c>
      <c r="B20" s="9" t="s">
        <v>4</v>
      </c>
      <c r="C20" s="9" t="s">
        <v>7</v>
      </c>
      <c r="D20" s="9"/>
      <c r="E20" s="23"/>
      <c r="F20" s="52">
        <v>40</v>
      </c>
      <c r="G20" s="80">
        <v>30</v>
      </c>
      <c r="H20" s="82">
        <v>7</v>
      </c>
      <c r="I20" s="81">
        <v>7</v>
      </c>
      <c r="J20" s="83"/>
      <c r="K20" s="77"/>
      <c r="L20" s="67"/>
      <c r="M20" s="15"/>
      <c r="N20" s="106"/>
      <c r="O20" s="115"/>
    </row>
    <row r="21" spans="1:15" s="12" customFormat="1" ht="12">
      <c r="A21" s="28" t="s">
        <v>30</v>
      </c>
      <c r="B21" s="9" t="s">
        <v>4</v>
      </c>
      <c r="C21" s="9" t="s">
        <v>7</v>
      </c>
      <c r="D21" s="9"/>
      <c r="E21" s="23"/>
      <c r="F21" s="52">
        <v>339</v>
      </c>
      <c r="G21" s="80">
        <v>350</v>
      </c>
      <c r="H21" s="82">
        <v>134</v>
      </c>
      <c r="I21" s="81">
        <f>166-134</f>
        <v>32</v>
      </c>
      <c r="J21" s="83"/>
      <c r="K21" s="77"/>
      <c r="L21" s="67"/>
      <c r="M21" s="15"/>
      <c r="N21" s="106"/>
      <c r="O21" s="115"/>
    </row>
    <row r="22" spans="1:15" s="12" customFormat="1" thickBot="1">
      <c r="A22" s="19" t="s">
        <v>31</v>
      </c>
      <c r="B22" s="20" t="s">
        <v>4</v>
      </c>
      <c r="C22" s="20" t="s">
        <v>7</v>
      </c>
      <c r="D22" s="20"/>
      <c r="E22" s="24"/>
      <c r="F22" s="52">
        <v>148</v>
      </c>
      <c r="G22" s="80">
        <v>150</v>
      </c>
      <c r="H22" s="84">
        <v>26</v>
      </c>
      <c r="I22" s="54">
        <v>5</v>
      </c>
      <c r="J22" s="55"/>
      <c r="K22" s="79"/>
      <c r="L22" s="68"/>
      <c r="M22" s="21"/>
      <c r="N22" s="107"/>
      <c r="O22" s="115"/>
    </row>
    <row r="23" spans="1:15" ht="13.5" customHeight="1" thickBot="1">
      <c r="A23" s="42" t="s">
        <v>13</v>
      </c>
      <c r="B23" s="43"/>
      <c r="C23" s="43"/>
      <c r="D23" s="43"/>
      <c r="E23" s="44"/>
      <c r="F23" s="85"/>
      <c r="G23" s="86"/>
      <c r="H23" s="87"/>
      <c r="I23" s="88"/>
      <c r="J23" s="88"/>
      <c r="K23" s="89"/>
      <c r="L23" s="33"/>
      <c r="M23" s="35"/>
      <c r="N23" s="108"/>
    </row>
    <row r="24" spans="1:15" hidden="1">
      <c r="A24" s="45"/>
      <c r="B24" s="30"/>
      <c r="C24" s="30"/>
      <c r="D24" s="30">
        <v>7.3</v>
      </c>
      <c r="E24" s="31"/>
      <c r="F24" s="52"/>
      <c r="G24" s="90"/>
      <c r="H24" s="91"/>
      <c r="I24" s="92"/>
      <c r="J24" s="92"/>
      <c r="K24" s="93"/>
      <c r="L24" s="69"/>
      <c r="M24" s="13"/>
      <c r="N24" s="109"/>
    </row>
    <row r="25" spans="1:15" hidden="1">
      <c r="A25" s="28"/>
      <c r="B25" s="9"/>
      <c r="C25" s="9"/>
      <c r="D25" s="9">
        <v>642</v>
      </c>
      <c r="E25" s="23"/>
      <c r="F25" s="81"/>
      <c r="G25" s="94"/>
      <c r="H25" s="95"/>
      <c r="I25" s="96"/>
      <c r="J25" s="96"/>
      <c r="K25" s="97"/>
      <c r="L25" s="70"/>
      <c r="M25" s="14"/>
      <c r="N25" s="110"/>
    </row>
    <row r="26" spans="1:15" hidden="1">
      <c r="A26" s="28"/>
      <c r="B26" s="9"/>
      <c r="C26" s="9"/>
      <c r="D26" s="9">
        <f>+D25/6</f>
        <v>107</v>
      </c>
      <c r="E26" s="23"/>
      <c r="F26" s="81"/>
      <c r="G26" s="94"/>
      <c r="H26" s="95"/>
      <c r="I26" s="96"/>
      <c r="J26" s="96"/>
      <c r="K26" s="97"/>
      <c r="L26" s="70"/>
      <c r="M26" s="14"/>
      <c r="N26" s="110"/>
    </row>
    <row r="27" spans="1:15" hidden="1">
      <c r="A27" s="28"/>
      <c r="B27" s="9"/>
      <c r="C27" s="9"/>
      <c r="D27" s="9" t="e">
        <f>+#REF!/D26</f>
        <v>#REF!</v>
      </c>
      <c r="E27" s="23"/>
      <c r="F27" s="81"/>
      <c r="G27" s="94"/>
      <c r="H27" s="95"/>
      <c r="I27" s="96"/>
      <c r="J27" s="96"/>
      <c r="K27" s="97"/>
      <c r="L27" s="70"/>
      <c r="M27" s="14"/>
      <c r="N27" s="110"/>
    </row>
    <row r="28" spans="1:15" hidden="1">
      <c r="A28" s="28"/>
      <c r="B28" s="9"/>
      <c r="C28" s="9"/>
      <c r="D28" s="9">
        <f>+D26*6</f>
        <v>642</v>
      </c>
      <c r="E28" s="23"/>
      <c r="F28" s="81"/>
      <c r="G28" s="94"/>
      <c r="H28" s="95"/>
      <c r="I28" s="96"/>
      <c r="J28" s="96"/>
      <c r="K28" s="97"/>
      <c r="L28" s="70"/>
      <c r="M28" s="14"/>
      <c r="N28" s="110"/>
    </row>
    <row r="29" spans="1:15" hidden="1">
      <c r="A29" s="28"/>
      <c r="B29" s="9"/>
      <c r="C29" s="9"/>
      <c r="D29" s="9"/>
      <c r="E29" s="23"/>
      <c r="F29" s="81"/>
      <c r="G29" s="94"/>
      <c r="H29" s="95"/>
      <c r="I29" s="96"/>
      <c r="J29" s="96"/>
      <c r="K29" s="97"/>
      <c r="L29" s="70"/>
      <c r="M29" s="14"/>
      <c r="N29" s="110"/>
    </row>
    <row r="30" spans="1:15" hidden="1">
      <c r="A30" s="28"/>
      <c r="B30" s="9"/>
      <c r="C30" s="9"/>
      <c r="D30" s="9"/>
      <c r="E30" s="23"/>
      <c r="F30" s="81"/>
      <c r="G30" s="94"/>
      <c r="H30" s="95"/>
      <c r="I30" s="96"/>
      <c r="J30" s="96"/>
      <c r="K30" s="97"/>
      <c r="L30" s="70"/>
      <c r="M30" s="14"/>
      <c r="N30" s="110"/>
    </row>
    <row r="31" spans="1:15" hidden="1">
      <c r="A31" s="28"/>
      <c r="B31" s="9" t="e">
        <f>+#REF!/#REF!</f>
        <v>#REF!</v>
      </c>
      <c r="C31" s="9"/>
      <c r="D31" s="9"/>
      <c r="E31" s="23"/>
      <c r="F31" s="81"/>
      <c r="G31" s="94"/>
      <c r="H31" s="95"/>
      <c r="I31" s="96"/>
      <c r="J31" s="96"/>
      <c r="K31" s="97"/>
      <c r="L31" s="70"/>
      <c r="M31" s="14"/>
      <c r="N31" s="110"/>
    </row>
    <row r="32" spans="1:15" hidden="1">
      <c r="A32" s="28"/>
      <c r="B32" s="9" t="e">
        <f>+#REF!/#REF!</f>
        <v>#REF!</v>
      </c>
      <c r="C32" s="9"/>
      <c r="D32" s="9"/>
      <c r="E32" s="23"/>
      <c r="F32" s="81"/>
      <c r="G32" s="94"/>
      <c r="H32" s="95"/>
      <c r="I32" s="96"/>
      <c r="J32" s="96"/>
      <c r="K32" s="97"/>
      <c r="L32" s="70"/>
      <c r="M32" s="14"/>
      <c r="N32" s="110"/>
    </row>
    <row r="33" spans="1:17" hidden="1">
      <c r="A33" s="28"/>
      <c r="B33" s="9"/>
      <c r="C33" s="9"/>
      <c r="D33" s="9"/>
      <c r="E33" s="23"/>
      <c r="F33" s="81"/>
      <c r="G33" s="94"/>
      <c r="H33" s="95"/>
      <c r="I33" s="96"/>
      <c r="J33" s="96"/>
      <c r="K33" s="97"/>
      <c r="L33" s="70"/>
      <c r="M33" s="14"/>
      <c r="N33" s="110"/>
    </row>
    <row r="34" spans="1:17" s="2" customFormat="1">
      <c r="A34" s="28" t="s">
        <v>14</v>
      </c>
      <c r="B34" s="22" t="s">
        <v>4</v>
      </c>
      <c r="C34" s="22" t="s">
        <v>15</v>
      </c>
      <c r="D34" s="9"/>
      <c r="E34" s="23"/>
      <c r="F34" s="52">
        <v>1788</v>
      </c>
      <c r="G34" s="80">
        <v>1000</v>
      </c>
      <c r="H34" s="81">
        <v>150</v>
      </c>
      <c r="I34" s="81">
        <v>220</v>
      </c>
      <c r="J34" s="83"/>
      <c r="K34" s="77"/>
      <c r="L34" s="71"/>
      <c r="M34" s="17"/>
      <c r="N34" s="111"/>
      <c r="O34" s="115"/>
    </row>
    <row r="35" spans="1:17" s="2" customFormat="1">
      <c r="A35" s="28" t="s">
        <v>16</v>
      </c>
      <c r="B35" s="22" t="s">
        <v>4</v>
      </c>
      <c r="C35" s="22" t="s">
        <v>15</v>
      </c>
      <c r="D35" s="9"/>
      <c r="E35" s="23"/>
      <c r="F35" s="52">
        <v>863</v>
      </c>
      <c r="G35" s="80">
        <v>450</v>
      </c>
      <c r="H35" s="81">
        <v>100</v>
      </c>
      <c r="I35" s="81">
        <v>102</v>
      </c>
      <c r="J35" s="83"/>
      <c r="K35" s="77"/>
      <c r="L35" s="72"/>
      <c r="M35" s="17"/>
      <c r="N35" s="111"/>
      <c r="O35" s="115"/>
      <c r="Q35" s="56"/>
    </row>
    <row r="36" spans="1:17" s="2" customFormat="1">
      <c r="A36" s="28" t="s">
        <v>17</v>
      </c>
      <c r="B36" s="22" t="s">
        <v>4</v>
      </c>
      <c r="C36" s="22" t="s">
        <v>15</v>
      </c>
      <c r="D36" s="9"/>
      <c r="E36" s="23"/>
      <c r="F36" s="52">
        <v>811</v>
      </c>
      <c r="G36" s="80">
        <v>300</v>
      </c>
      <c r="H36" s="81">
        <v>60</v>
      </c>
      <c r="I36" s="81">
        <v>30</v>
      </c>
      <c r="J36" s="83"/>
      <c r="K36" s="77"/>
      <c r="L36" s="71"/>
      <c r="M36" s="17"/>
      <c r="N36" s="111"/>
      <c r="O36" s="115"/>
    </row>
    <row r="37" spans="1:17" s="2" customFormat="1">
      <c r="A37" s="28" t="s">
        <v>18</v>
      </c>
      <c r="B37" s="22" t="s">
        <v>4</v>
      </c>
      <c r="C37" s="22" t="s">
        <v>15</v>
      </c>
      <c r="D37" s="9"/>
      <c r="E37" s="23"/>
      <c r="F37" s="52">
        <v>707</v>
      </c>
      <c r="G37" s="80">
        <v>294</v>
      </c>
      <c r="H37" s="81">
        <v>68</v>
      </c>
      <c r="I37" s="81">
        <v>48</v>
      </c>
      <c r="J37" s="83"/>
      <c r="K37" s="77"/>
      <c r="L37" s="71"/>
      <c r="M37" s="17"/>
      <c r="N37" s="111"/>
      <c r="O37" s="115"/>
    </row>
    <row r="38" spans="1:17" s="2" customFormat="1" ht="13.5" thickBot="1">
      <c r="A38" s="46" t="s">
        <v>19</v>
      </c>
      <c r="B38" s="47" t="s">
        <v>4</v>
      </c>
      <c r="C38" s="47" t="s">
        <v>15</v>
      </c>
      <c r="D38" s="48"/>
      <c r="E38" s="49"/>
      <c r="F38" s="52">
        <v>100</v>
      </c>
      <c r="G38" s="80">
        <v>90</v>
      </c>
      <c r="H38" s="81">
        <v>20</v>
      </c>
      <c r="I38" s="98">
        <v>12</v>
      </c>
      <c r="J38" s="99"/>
      <c r="K38" s="100"/>
      <c r="L38" s="73"/>
      <c r="M38" s="18"/>
      <c r="N38" s="112"/>
      <c r="O38" s="115"/>
    </row>
    <row r="39" spans="1:17" ht="13.5" thickBot="1">
      <c r="A39" s="50" t="s">
        <v>20</v>
      </c>
      <c r="B39" s="41"/>
      <c r="C39" s="41"/>
      <c r="D39" s="41"/>
      <c r="E39" s="41"/>
      <c r="F39" s="101"/>
      <c r="G39" s="87"/>
      <c r="H39" s="102"/>
      <c r="I39" s="102"/>
      <c r="J39" s="102"/>
      <c r="K39" s="103"/>
      <c r="L39" s="37"/>
      <c r="M39" s="38"/>
      <c r="N39" s="37"/>
    </row>
    <row r="40" spans="1:17" s="2" customFormat="1">
      <c r="A40" s="51" t="s">
        <v>36</v>
      </c>
      <c r="B40" s="30" t="s">
        <v>4</v>
      </c>
      <c r="C40" s="30" t="s">
        <v>21</v>
      </c>
      <c r="D40" s="30"/>
      <c r="E40" s="31"/>
      <c r="F40" s="52">
        <v>5698</v>
      </c>
      <c r="G40" s="80">
        <v>5755</v>
      </c>
      <c r="H40" s="80">
        <v>968</v>
      </c>
      <c r="I40" s="125">
        <v>167</v>
      </c>
      <c r="J40" s="53"/>
      <c r="K40" s="78"/>
      <c r="L40" s="74"/>
      <c r="M40" s="36"/>
      <c r="N40" s="113"/>
      <c r="O40" s="115"/>
    </row>
    <row r="41" spans="1:17" s="2" customFormat="1">
      <c r="A41" s="586" t="s">
        <v>37</v>
      </c>
      <c r="B41" s="9" t="s">
        <v>4</v>
      </c>
      <c r="C41" s="9" t="s">
        <v>21</v>
      </c>
      <c r="D41" s="9"/>
      <c r="E41" s="9"/>
      <c r="F41" s="81">
        <v>6474</v>
      </c>
      <c r="G41" s="81">
        <v>6466</v>
      </c>
      <c r="H41" s="81">
        <v>1431</v>
      </c>
      <c r="I41" s="126">
        <v>308</v>
      </c>
      <c r="J41" s="83"/>
      <c r="K41" s="77"/>
      <c r="L41" s="75"/>
      <c r="M41" s="39"/>
      <c r="N41" s="114"/>
      <c r="O41" s="115"/>
    </row>
    <row r="42" spans="1:17" s="2" customFormat="1">
      <c r="A42" s="586" t="s">
        <v>38</v>
      </c>
      <c r="B42" s="9" t="s">
        <v>4</v>
      </c>
      <c r="C42" s="9" t="s">
        <v>21</v>
      </c>
      <c r="D42" s="9"/>
      <c r="E42" s="9"/>
      <c r="F42" s="81">
        <v>466</v>
      </c>
      <c r="G42" s="81">
        <v>471</v>
      </c>
      <c r="H42" s="81">
        <v>32</v>
      </c>
      <c r="I42" s="126">
        <v>80</v>
      </c>
      <c r="J42" s="83"/>
      <c r="K42" s="77"/>
      <c r="L42" s="123"/>
      <c r="M42" s="124"/>
      <c r="N42" s="122"/>
      <c r="O42" s="115"/>
    </row>
    <row r="43" spans="1:17" s="2" customFormat="1">
      <c r="A43" s="586" t="s">
        <v>39</v>
      </c>
      <c r="B43" s="9" t="s">
        <v>4</v>
      </c>
      <c r="C43" s="9" t="s">
        <v>21</v>
      </c>
      <c r="D43" s="9"/>
      <c r="E43" s="9"/>
      <c r="F43" s="81">
        <v>314</v>
      </c>
      <c r="G43" s="81">
        <v>317</v>
      </c>
      <c r="H43" s="81">
        <v>62</v>
      </c>
      <c r="I43" s="126">
        <v>71</v>
      </c>
      <c r="J43" s="83"/>
      <c r="K43" s="77"/>
      <c r="L43" s="123"/>
      <c r="M43" s="124"/>
      <c r="N43" s="122"/>
      <c r="O43" s="115"/>
    </row>
    <row r="44" spans="1:17" s="2" customFormat="1">
      <c r="A44" s="586" t="s">
        <v>40</v>
      </c>
      <c r="B44" s="9" t="s">
        <v>4</v>
      </c>
      <c r="C44" s="9" t="s">
        <v>21</v>
      </c>
      <c r="D44" s="9"/>
      <c r="E44" s="9"/>
      <c r="F44" s="81">
        <v>582</v>
      </c>
      <c r="G44" s="81">
        <v>588</v>
      </c>
      <c r="H44" s="81">
        <v>90</v>
      </c>
      <c r="I44" s="126">
        <v>143</v>
      </c>
      <c r="J44" s="83"/>
      <c r="K44" s="77"/>
      <c r="L44" s="123"/>
      <c r="M44" s="124"/>
      <c r="N44" s="122"/>
      <c r="O44" s="115"/>
    </row>
    <row r="45" spans="1:17" s="2" customFormat="1">
      <c r="A45" s="586" t="s">
        <v>41</v>
      </c>
      <c r="B45" s="9" t="s">
        <v>4</v>
      </c>
      <c r="C45" s="9" t="s">
        <v>21</v>
      </c>
      <c r="D45" s="9"/>
      <c r="E45" s="9"/>
      <c r="F45" s="81">
        <v>231</v>
      </c>
      <c r="G45" s="81">
        <v>233</v>
      </c>
      <c r="H45" s="81">
        <v>43</v>
      </c>
      <c r="I45" s="126">
        <v>33</v>
      </c>
      <c r="J45" s="83"/>
      <c r="K45" s="77"/>
      <c r="L45" s="123"/>
      <c r="M45" s="124"/>
      <c r="N45" s="122"/>
      <c r="O45" s="115"/>
    </row>
    <row r="46" spans="1:17" s="2" customFormat="1">
      <c r="A46" s="586" t="s">
        <v>42</v>
      </c>
      <c r="B46" s="9" t="s">
        <v>4</v>
      </c>
      <c r="C46" s="9" t="s">
        <v>21</v>
      </c>
      <c r="D46" s="9"/>
      <c r="E46" s="9"/>
      <c r="F46" s="81">
        <v>7</v>
      </c>
      <c r="G46" s="81">
        <v>7</v>
      </c>
      <c r="H46" s="81">
        <v>0</v>
      </c>
      <c r="I46" s="126">
        <v>0</v>
      </c>
      <c r="J46" s="83"/>
      <c r="K46" s="77"/>
      <c r="L46" s="123"/>
      <c r="M46" s="124"/>
      <c r="N46" s="122"/>
      <c r="O46" s="115"/>
    </row>
    <row r="47" spans="1:17" s="2" customFormat="1">
      <c r="A47" s="586" t="s">
        <v>43</v>
      </c>
      <c r="B47" s="9" t="s">
        <v>4</v>
      </c>
      <c r="C47" s="9" t="s">
        <v>21</v>
      </c>
      <c r="D47" s="9"/>
      <c r="E47" s="9"/>
      <c r="F47" s="81">
        <v>788</v>
      </c>
      <c r="G47" s="81">
        <v>796</v>
      </c>
      <c r="H47" s="81">
        <v>49</v>
      </c>
      <c r="I47" s="126">
        <v>80</v>
      </c>
      <c r="J47" s="83"/>
      <c r="K47" s="77"/>
      <c r="L47" s="123"/>
      <c r="M47" s="124"/>
      <c r="N47" s="122"/>
      <c r="O47" s="115"/>
    </row>
    <row r="48" spans="1:17" s="2" customFormat="1">
      <c r="A48" s="586" t="s">
        <v>44</v>
      </c>
      <c r="B48" s="9" t="s">
        <v>4</v>
      </c>
      <c r="C48" s="9" t="s">
        <v>21</v>
      </c>
      <c r="D48" s="9"/>
      <c r="E48" s="9"/>
      <c r="F48" s="81">
        <v>719</v>
      </c>
      <c r="G48" s="81">
        <v>726</v>
      </c>
      <c r="H48" s="81">
        <v>34</v>
      </c>
      <c r="I48" s="126">
        <v>50</v>
      </c>
      <c r="J48" s="83"/>
      <c r="K48" s="77"/>
      <c r="L48" s="123"/>
      <c r="M48" s="124"/>
      <c r="N48" s="122"/>
      <c r="O48" s="115"/>
    </row>
    <row r="49" spans="1:15" s="2" customFormat="1">
      <c r="A49" s="586" t="s">
        <v>45</v>
      </c>
      <c r="B49" s="9" t="s">
        <v>4</v>
      </c>
      <c r="C49" s="9" t="s">
        <v>21</v>
      </c>
      <c r="D49" s="9"/>
      <c r="E49" s="9"/>
      <c r="F49" s="81">
        <v>20</v>
      </c>
      <c r="G49" s="81">
        <v>20</v>
      </c>
      <c r="H49" s="81">
        <v>0</v>
      </c>
      <c r="I49" s="126">
        <v>41</v>
      </c>
      <c r="J49" s="83"/>
      <c r="K49" s="77"/>
      <c r="L49" s="123"/>
      <c r="M49" s="124"/>
      <c r="N49" s="122"/>
      <c r="O49" s="115"/>
    </row>
    <row r="50" spans="1:15" s="2" customFormat="1" ht="20.25" customHeight="1">
      <c r="A50" s="586" t="s">
        <v>46</v>
      </c>
      <c r="B50" s="9" t="s">
        <v>4</v>
      </c>
      <c r="C50" s="9" t="s">
        <v>21</v>
      </c>
      <c r="D50" s="9"/>
      <c r="E50" s="9"/>
      <c r="F50" s="81">
        <v>24</v>
      </c>
      <c r="G50" s="81">
        <v>24</v>
      </c>
      <c r="H50" s="81">
        <v>0</v>
      </c>
      <c r="I50" s="126">
        <v>0</v>
      </c>
      <c r="J50" s="83"/>
      <c r="K50" s="77"/>
      <c r="L50" s="123"/>
      <c r="M50" s="124"/>
      <c r="N50" s="122"/>
      <c r="O50" s="115"/>
    </row>
    <row r="51" spans="1:15" ht="27" customHeight="1" thickBot="1">
      <c r="A51" s="578" t="s">
        <v>266</v>
      </c>
      <c r="B51" s="579"/>
      <c r="C51" s="579"/>
      <c r="D51" s="579"/>
      <c r="E51" s="579"/>
      <c r="F51" s="579"/>
      <c r="G51" s="579"/>
      <c r="H51" s="579"/>
      <c r="I51" s="579"/>
      <c r="J51" s="579"/>
      <c r="K51" s="580"/>
    </row>
    <row r="52" spans="1:15" ht="49.5" customHeight="1" thickBot="1">
      <c r="A52" s="577" t="s">
        <v>265</v>
      </c>
      <c r="B52" s="575"/>
      <c r="C52" s="575"/>
      <c r="D52" s="575"/>
      <c r="E52" s="575"/>
      <c r="F52" s="575"/>
      <c r="G52" s="575"/>
      <c r="H52" s="575"/>
      <c r="I52" s="575"/>
      <c r="J52" s="575"/>
      <c r="K52" s="576"/>
    </row>
    <row r="53" spans="1:15">
      <c r="A53" s="574"/>
    </row>
    <row r="54" spans="1:15" ht="31.5" customHeight="1">
      <c r="A54" s="574"/>
    </row>
    <row r="61" spans="1:15">
      <c r="A61" s="574"/>
    </row>
    <row r="62" spans="1:15">
      <c r="A62" s="574"/>
    </row>
    <row r="63" spans="1:15">
      <c r="A63" s="574"/>
    </row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25" type="noConversion"/>
  <printOptions horizontalCentered="1"/>
  <pageMargins left="3.937007874015748E-2" right="0.19685039370078741" top="0.43307086614173229" bottom="0" header="0" footer="0"/>
  <pageSetup paperSize="9" scale="90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75" zoomScaleNormal="75" zoomScaleSheetLayoutView="85" workbookViewId="0">
      <selection activeCell="A36" sqref="A36:A37"/>
    </sheetView>
  </sheetViews>
  <sheetFormatPr baseColWidth="10" defaultColWidth="11.42578125" defaultRowHeight="12.75"/>
  <cols>
    <col min="1" max="1" width="76.7109375" style="243" bestFit="1" customWidth="1"/>
    <col min="2" max="2" width="17" style="243" customWidth="1"/>
    <col min="3" max="3" width="13.5703125" style="243" customWidth="1"/>
    <col min="4" max="4" width="14.7109375" style="243" hidden="1" customWidth="1"/>
    <col min="5" max="5" width="13.5703125" style="243" customWidth="1"/>
    <col min="6" max="6" width="13.140625" style="243" customWidth="1"/>
    <col min="7" max="7" width="14" style="243" customWidth="1"/>
    <col min="8" max="8" width="14.28515625" style="243" customWidth="1"/>
    <col min="9" max="16384" width="11.42578125" style="243"/>
  </cols>
  <sheetData>
    <row r="1" spans="1:8" s="238" customFormat="1" ht="24.75">
      <c r="A1" s="237" t="s">
        <v>27</v>
      </c>
      <c r="B1" s="237"/>
      <c r="C1" s="237"/>
      <c r="D1" s="237"/>
      <c r="E1" s="237"/>
      <c r="F1" s="237"/>
      <c r="G1" s="237"/>
    </row>
    <row r="2" spans="1:8" s="238" customFormat="1" ht="15" customHeight="1">
      <c r="A2" s="309"/>
      <c r="B2" s="309"/>
      <c r="C2" s="239"/>
    </row>
    <row r="3" spans="1:8" s="238" customFormat="1" ht="15" customHeight="1">
      <c r="A3" s="504" t="s">
        <v>242</v>
      </c>
      <c r="B3" s="504"/>
      <c r="C3" s="504"/>
    </row>
    <row r="4" spans="1:8" s="238" customFormat="1" ht="15" customHeight="1">
      <c r="A4" s="240" t="s">
        <v>243</v>
      </c>
      <c r="B4" s="309"/>
      <c r="C4" s="239"/>
    </row>
    <row r="5" spans="1:8" s="238" customFormat="1" ht="15" customHeight="1">
      <c r="A5" s="240" t="s">
        <v>258</v>
      </c>
      <c r="B5" s="309"/>
      <c r="C5" s="239"/>
    </row>
    <row r="6" spans="1:8" s="238" customFormat="1" ht="15" customHeight="1">
      <c r="A6" s="240"/>
      <c r="B6" s="309"/>
      <c r="C6" s="239"/>
    </row>
    <row r="7" spans="1:8" s="238" customFormat="1" ht="15" customHeight="1">
      <c r="A7" s="240" t="s">
        <v>49</v>
      </c>
      <c r="B7" s="309"/>
      <c r="C7" s="239"/>
    </row>
    <row r="8" spans="1:8" ht="15" customHeight="1" thickBot="1">
      <c r="A8" s="240"/>
      <c r="B8" s="241"/>
      <c r="C8" s="242"/>
    </row>
    <row r="9" spans="1:8" ht="15.75">
      <c r="A9" s="505" t="s">
        <v>3</v>
      </c>
      <c r="B9" s="508" t="s">
        <v>0</v>
      </c>
      <c r="C9" s="511" t="s">
        <v>1</v>
      </c>
      <c r="D9" s="514" t="s">
        <v>214</v>
      </c>
      <c r="E9" s="515"/>
      <c r="F9" s="515"/>
      <c r="G9" s="515"/>
      <c r="H9" s="516"/>
    </row>
    <row r="10" spans="1:8" ht="16.5" thickBot="1">
      <c r="A10" s="506"/>
      <c r="B10" s="509"/>
      <c r="C10" s="512"/>
      <c r="D10" s="517" t="s">
        <v>244</v>
      </c>
      <c r="E10" s="518"/>
      <c r="F10" s="518"/>
      <c r="G10" s="518"/>
      <c r="H10" s="519"/>
    </row>
    <row r="11" spans="1:8" ht="26.25" thickBot="1">
      <c r="A11" s="507"/>
      <c r="B11" s="510"/>
      <c r="C11" s="513"/>
      <c r="D11" s="244" t="s">
        <v>2</v>
      </c>
      <c r="E11" s="245" t="s">
        <v>23</v>
      </c>
      <c r="F11" s="245" t="s">
        <v>25</v>
      </c>
      <c r="G11" s="245" t="s">
        <v>26</v>
      </c>
      <c r="H11" s="246" t="s">
        <v>245</v>
      </c>
    </row>
    <row r="12" spans="1:8" s="252" customFormat="1" ht="24.95" customHeight="1">
      <c r="A12" s="247" t="s">
        <v>246</v>
      </c>
      <c r="B12" s="248" t="s">
        <v>4</v>
      </c>
      <c r="C12" s="248" t="s">
        <v>247</v>
      </c>
      <c r="D12" s="249">
        <v>1770</v>
      </c>
      <c r="E12" s="249">
        <v>86</v>
      </c>
      <c r="F12" s="249">
        <v>71</v>
      </c>
      <c r="G12" s="250">
        <v>0</v>
      </c>
      <c r="H12" s="251">
        <v>0</v>
      </c>
    </row>
    <row r="13" spans="1:8" s="252" customFormat="1" ht="24.95" customHeight="1">
      <c r="A13" s="253" t="s">
        <v>248</v>
      </c>
      <c r="B13" s="254" t="s">
        <v>4</v>
      </c>
      <c r="C13" s="254" t="s">
        <v>247</v>
      </c>
      <c r="D13" s="249">
        <v>1300</v>
      </c>
      <c r="E13" s="255">
        <v>57</v>
      </c>
      <c r="F13" s="255">
        <v>52</v>
      </c>
      <c r="G13" s="256">
        <v>0</v>
      </c>
      <c r="H13" s="257">
        <v>0</v>
      </c>
    </row>
    <row r="14" spans="1:8" s="252" customFormat="1" ht="24.95" customHeight="1">
      <c r="A14" s="253" t="s">
        <v>249</v>
      </c>
      <c r="B14" s="254" t="s">
        <v>4</v>
      </c>
      <c r="C14" s="254" t="s">
        <v>247</v>
      </c>
      <c r="D14" s="249">
        <v>160</v>
      </c>
      <c r="E14" s="255">
        <v>7</v>
      </c>
      <c r="F14" s="255">
        <v>17</v>
      </c>
      <c r="G14" s="256">
        <v>0</v>
      </c>
      <c r="H14" s="257">
        <v>0</v>
      </c>
    </row>
    <row r="15" spans="1:8" ht="24.95" customHeight="1">
      <c r="A15" s="258" t="s">
        <v>250</v>
      </c>
      <c r="B15" s="254" t="s">
        <v>4</v>
      </c>
      <c r="C15" s="254" t="s">
        <v>247</v>
      </c>
      <c r="D15" s="259">
        <f>SUM(D12:D14)</f>
        <v>3230</v>
      </c>
      <c r="E15" s="260">
        <f>SUM(E12:E14)</f>
        <v>150</v>
      </c>
      <c r="F15" s="260">
        <f>SUM(F12:F14)</f>
        <v>140</v>
      </c>
      <c r="G15" s="260">
        <f>SUM(G12:G14)</f>
        <v>0</v>
      </c>
      <c r="H15" s="261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" right="0" top="0.74803149606299213" bottom="0.74803149606299213" header="0.31496062992125984" footer="0.31496062992125984"/>
  <pageSetup paperSize="9" scale="9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opLeftCell="A19" workbookViewId="0">
      <selection activeCell="A36" sqref="A36:A37"/>
    </sheetView>
  </sheetViews>
  <sheetFormatPr baseColWidth="10" defaultRowHeight="14.25"/>
  <cols>
    <col min="1" max="1" width="44.140625" style="128" bestFit="1" customWidth="1"/>
    <col min="2" max="4" width="12.5703125" style="128" customWidth="1"/>
    <col min="5" max="9" width="12.5703125" style="128" hidden="1" customWidth="1"/>
    <col min="10" max="11" width="13.85546875" style="128" customWidth="1"/>
    <col min="12" max="13" width="14.85546875" style="128" customWidth="1"/>
    <col min="14" max="14" width="14.5703125" style="128" bestFit="1" customWidth="1"/>
    <col min="15" max="15" width="13.5703125" style="128" bestFit="1" customWidth="1"/>
    <col min="16" max="16" width="13.85546875" style="128" bestFit="1" customWidth="1"/>
    <col min="17" max="17" width="16.28515625" style="128" customWidth="1"/>
    <col min="18" max="18" width="17.28515625" style="128" bestFit="1" customWidth="1"/>
    <col min="19" max="16384" width="11.42578125" style="128"/>
  </cols>
  <sheetData>
    <row r="1" spans="1:18" ht="15.75">
      <c r="A1" s="520" t="s">
        <v>27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</row>
    <row r="2" spans="1:18" ht="23.25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/>
    </row>
    <row r="3" spans="1:18" ht="15.75">
      <c r="A3" s="132" t="s">
        <v>263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443"/>
    </row>
    <row r="4" spans="1:18" ht="15.75">
      <c r="A4" s="132" t="s">
        <v>193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443"/>
    </row>
    <row r="5" spans="1:18" ht="15.75">
      <c r="A5" s="132" t="s">
        <v>264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443"/>
    </row>
    <row r="6" spans="1:18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1"/>
    </row>
    <row r="7" spans="1:18" ht="16.5" thickBot="1">
      <c r="A7" s="134" t="s">
        <v>49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</row>
    <row r="8" spans="1:18" ht="14.45" customHeight="1" thickBot="1">
      <c r="A8" s="521" t="s">
        <v>194</v>
      </c>
      <c r="B8" s="524" t="s">
        <v>195</v>
      </c>
      <c r="C8" s="524" t="s">
        <v>196</v>
      </c>
      <c r="D8" s="524" t="s">
        <v>197</v>
      </c>
      <c r="E8" s="136" t="s">
        <v>198</v>
      </c>
      <c r="F8" s="136"/>
      <c r="G8" s="136"/>
      <c r="H8" s="136"/>
      <c r="I8" s="136"/>
      <c r="J8" s="527"/>
      <c r="K8" s="527"/>
      <c r="L8" s="527"/>
      <c r="M8" s="528"/>
      <c r="N8" s="528"/>
      <c r="O8" s="528"/>
      <c r="P8" s="528"/>
      <c r="Q8" s="529"/>
    </row>
    <row r="9" spans="1:18" ht="15.75" thickTop="1" thickBot="1">
      <c r="A9" s="522"/>
      <c r="B9" s="525"/>
      <c r="C9" s="525"/>
      <c r="D9" s="525"/>
      <c r="E9" s="137">
        <v>2002</v>
      </c>
      <c r="F9" s="137">
        <v>2003</v>
      </c>
      <c r="G9" s="137">
        <v>2004</v>
      </c>
      <c r="H9" s="137">
        <v>2005</v>
      </c>
      <c r="I9" s="138">
        <v>2006</v>
      </c>
      <c r="J9" s="139">
        <v>2016</v>
      </c>
      <c r="K9" s="139">
        <v>2017</v>
      </c>
      <c r="L9" s="140">
        <v>2018</v>
      </c>
      <c r="M9" s="140">
        <v>2019</v>
      </c>
      <c r="N9" s="530">
        <v>2020</v>
      </c>
      <c r="O9" s="531"/>
      <c r="P9" s="531"/>
      <c r="Q9" s="532"/>
    </row>
    <row r="10" spans="1:18" ht="36.75" thickBot="1">
      <c r="A10" s="523"/>
      <c r="B10" s="526"/>
      <c r="C10" s="526"/>
      <c r="D10" s="526"/>
      <c r="E10" s="445" t="s">
        <v>199</v>
      </c>
      <c r="F10" s="445" t="s">
        <v>199</v>
      </c>
      <c r="G10" s="445" t="s">
        <v>199</v>
      </c>
      <c r="H10" s="445" t="s">
        <v>200</v>
      </c>
      <c r="I10" s="142" t="s">
        <v>22</v>
      </c>
      <c r="J10" s="143" t="s">
        <v>22</v>
      </c>
      <c r="K10" s="143" t="s">
        <v>22</v>
      </c>
      <c r="L10" s="144" t="s">
        <v>22</v>
      </c>
      <c r="M10" s="144" t="s">
        <v>22</v>
      </c>
      <c r="N10" s="145" t="s">
        <v>23</v>
      </c>
      <c r="O10" s="444" t="s">
        <v>25</v>
      </c>
      <c r="P10" s="444" t="s">
        <v>26</v>
      </c>
      <c r="Q10" s="147" t="s">
        <v>28</v>
      </c>
    </row>
    <row r="11" spans="1:18">
      <c r="A11" s="148" t="s">
        <v>201</v>
      </c>
      <c r="B11" s="149" t="s">
        <v>4</v>
      </c>
      <c r="C11" s="149" t="s">
        <v>202</v>
      </c>
      <c r="D11" s="149" t="s">
        <v>203</v>
      </c>
      <c r="E11" s="150" t="s">
        <v>204</v>
      </c>
      <c r="F11" s="150" t="s">
        <v>204</v>
      </c>
      <c r="G11" s="150" t="s">
        <v>204</v>
      </c>
      <c r="H11" s="151">
        <v>150</v>
      </c>
      <c r="I11" s="152">
        <v>100</v>
      </c>
      <c r="J11" s="153">
        <v>75</v>
      </c>
      <c r="K11" s="153">
        <v>75</v>
      </c>
      <c r="L11" s="154">
        <v>69</v>
      </c>
      <c r="M11" s="154">
        <v>65</v>
      </c>
      <c r="N11" s="155">
        <v>57</v>
      </c>
      <c r="O11" s="446">
        <v>57</v>
      </c>
      <c r="P11" s="156"/>
      <c r="Q11" s="157"/>
    </row>
    <row r="12" spans="1:18">
      <c r="A12" s="148" t="s">
        <v>205</v>
      </c>
      <c r="B12" s="149" t="s">
        <v>4</v>
      </c>
      <c r="C12" s="149" t="s">
        <v>202</v>
      </c>
      <c r="D12" s="149" t="s">
        <v>203</v>
      </c>
      <c r="E12" s="150" t="s">
        <v>204</v>
      </c>
      <c r="F12" s="150" t="s">
        <v>204</v>
      </c>
      <c r="G12" s="150" t="s">
        <v>204</v>
      </c>
      <c r="H12" s="149">
        <v>130</v>
      </c>
      <c r="I12" s="158">
        <v>122</v>
      </c>
      <c r="J12" s="159">
        <v>405</v>
      </c>
      <c r="K12" s="159">
        <v>405</v>
      </c>
      <c r="L12" s="160">
        <v>405</v>
      </c>
      <c r="M12" s="160">
        <v>405</v>
      </c>
      <c r="N12" s="161">
        <v>405</v>
      </c>
      <c r="O12" s="487">
        <f>N12-COUNT('[1]Muebles Baja'!B4:B89)+'[1]Muebles Alta'!H86+'[1]Muebles Alta'!H100+'[1]Muebles Alta'!H106+'[1]Muebles Alta'!H118+'[1]Muebles Alta'!H124+'[1]Muebles Alta'!H130</f>
        <v>417</v>
      </c>
      <c r="P12" s="162"/>
      <c r="Q12" s="163"/>
    </row>
    <row r="13" spans="1:18">
      <c r="A13" s="148" t="s">
        <v>206</v>
      </c>
      <c r="B13" s="149" t="s">
        <v>4</v>
      </c>
      <c r="C13" s="149" t="s">
        <v>207</v>
      </c>
      <c r="D13" s="149" t="s">
        <v>203</v>
      </c>
      <c r="E13" s="150" t="s">
        <v>204</v>
      </c>
      <c r="F13" s="150" t="s">
        <v>204</v>
      </c>
      <c r="G13" s="150" t="s">
        <v>204</v>
      </c>
      <c r="H13" s="150" t="s">
        <v>204</v>
      </c>
      <c r="I13" s="164" t="s">
        <v>208</v>
      </c>
      <c r="J13" s="165">
        <v>0</v>
      </c>
      <c r="K13" s="165">
        <v>0</v>
      </c>
      <c r="L13" s="166">
        <v>0</v>
      </c>
      <c r="M13" s="166">
        <v>0</v>
      </c>
      <c r="N13" s="155">
        <v>0</v>
      </c>
      <c r="O13" s="156">
        <v>0</v>
      </c>
      <c r="P13" s="156"/>
      <c r="Q13" s="157"/>
    </row>
    <row r="14" spans="1:18">
      <c r="A14" s="148" t="s">
        <v>209</v>
      </c>
      <c r="B14" s="149" t="s">
        <v>4</v>
      </c>
      <c r="C14" s="149" t="s">
        <v>207</v>
      </c>
      <c r="D14" s="149" t="s">
        <v>203</v>
      </c>
      <c r="E14" s="150" t="s">
        <v>204</v>
      </c>
      <c r="F14" s="150" t="s">
        <v>204</v>
      </c>
      <c r="G14" s="150" t="s">
        <v>204</v>
      </c>
      <c r="H14" s="150" t="s">
        <v>204</v>
      </c>
      <c r="I14" s="164" t="s">
        <v>208</v>
      </c>
      <c r="J14" s="165">
        <v>0</v>
      </c>
      <c r="K14" s="165">
        <v>0</v>
      </c>
      <c r="L14" s="166">
        <v>0</v>
      </c>
      <c r="M14" s="166">
        <v>0</v>
      </c>
      <c r="N14" s="155">
        <v>0</v>
      </c>
      <c r="O14" s="156">
        <v>0</v>
      </c>
      <c r="P14" s="167"/>
      <c r="Q14" s="168"/>
    </row>
    <row r="15" spans="1:18">
      <c r="A15" s="148" t="s">
        <v>209</v>
      </c>
      <c r="B15" s="149" t="s">
        <v>66</v>
      </c>
      <c r="C15" s="149" t="s">
        <v>207</v>
      </c>
      <c r="D15" s="149" t="s">
        <v>203</v>
      </c>
      <c r="E15" s="150" t="s">
        <v>204</v>
      </c>
      <c r="F15" s="150" t="s">
        <v>204</v>
      </c>
      <c r="G15" s="150" t="s">
        <v>204</v>
      </c>
      <c r="H15" s="150" t="s">
        <v>204</v>
      </c>
      <c r="I15" s="164" t="s">
        <v>208</v>
      </c>
      <c r="J15" s="165">
        <v>0</v>
      </c>
      <c r="K15" s="165">
        <v>0</v>
      </c>
      <c r="L15" s="166">
        <v>0</v>
      </c>
      <c r="M15" s="166">
        <v>0</v>
      </c>
      <c r="N15" s="155">
        <v>0</v>
      </c>
      <c r="O15" s="156">
        <v>0</v>
      </c>
      <c r="P15" s="156"/>
      <c r="Q15" s="157"/>
    </row>
    <row r="16" spans="1:18">
      <c r="A16" s="148" t="s">
        <v>210</v>
      </c>
      <c r="B16" s="149" t="s">
        <v>66</v>
      </c>
      <c r="C16" s="149" t="s">
        <v>211</v>
      </c>
      <c r="D16" s="149" t="s">
        <v>203</v>
      </c>
      <c r="E16" s="169">
        <v>6026929</v>
      </c>
      <c r="F16" s="169">
        <v>4858726</v>
      </c>
      <c r="G16" s="169">
        <v>4801465</v>
      </c>
      <c r="H16" s="170">
        <v>5760000</v>
      </c>
      <c r="I16" s="171">
        <v>9200000</v>
      </c>
      <c r="J16" s="172">
        <v>3369154.7</v>
      </c>
      <c r="K16" s="173">
        <v>4261945.1900000004</v>
      </c>
      <c r="L16" s="174">
        <v>1374927.11</v>
      </c>
      <c r="M16" s="174">
        <v>5065811.18</v>
      </c>
      <c r="N16" s="175">
        <v>139055.15</v>
      </c>
      <c r="O16" s="447">
        <v>1764210.62</v>
      </c>
      <c r="P16" s="176"/>
      <c r="Q16" s="177"/>
      <c r="R16" s="178"/>
    </row>
    <row r="17" spans="1:18">
      <c r="A17" s="148" t="s">
        <v>212</v>
      </c>
      <c r="B17" s="149" t="s">
        <v>66</v>
      </c>
      <c r="C17" s="149" t="s">
        <v>202</v>
      </c>
      <c r="D17" s="149" t="s">
        <v>203</v>
      </c>
      <c r="E17" s="179">
        <v>14280</v>
      </c>
      <c r="F17" s="179">
        <v>14280</v>
      </c>
      <c r="G17" s="179">
        <v>14280</v>
      </c>
      <c r="H17" s="180">
        <v>14280</v>
      </c>
      <c r="I17" s="181">
        <v>14280</v>
      </c>
      <c r="J17" s="182">
        <v>0</v>
      </c>
      <c r="K17" s="182">
        <v>0</v>
      </c>
      <c r="L17" s="183">
        <v>0</v>
      </c>
      <c r="M17" s="183">
        <v>0</v>
      </c>
      <c r="N17" s="184">
        <v>0</v>
      </c>
      <c r="O17" s="185">
        <v>0</v>
      </c>
      <c r="P17" s="185"/>
      <c r="Q17" s="186"/>
    </row>
    <row r="18" spans="1:18">
      <c r="A18" s="148" t="s">
        <v>213</v>
      </c>
      <c r="B18" s="149" t="s">
        <v>66</v>
      </c>
      <c r="C18" s="149" t="s">
        <v>207</v>
      </c>
      <c r="D18" s="149" t="s">
        <v>203</v>
      </c>
      <c r="E18" s="179">
        <v>20492</v>
      </c>
      <c r="F18" s="179">
        <v>971505</v>
      </c>
      <c r="G18" s="179">
        <v>3837</v>
      </c>
      <c r="H18" s="150" t="s">
        <v>204</v>
      </c>
      <c r="I18" s="187"/>
      <c r="J18" s="188">
        <v>137704</v>
      </c>
      <c r="K18" s="182">
        <v>1026762</v>
      </c>
      <c r="L18" s="183">
        <v>12573148</v>
      </c>
      <c r="M18" s="189">
        <v>27404862.989999998</v>
      </c>
      <c r="N18" s="175">
        <v>9814359.1099999994</v>
      </c>
      <c r="O18" s="447">
        <v>12209300.73</v>
      </c>
      <c r="P18" s="190"/>
      <c r="Q18" s="191"/>
      <c r="R18" s="178"/>
    </row>
    <row r="19" spans="1:18" ht="15" thickBot="1">
      <c r="A19" s="148"/>
      <c r="B19" s="149"/>
      <c r="C19" s="149"/>
      <c r="D19" s="149"/>
      <c r="E19" s="149"/>
      <c r="F19" s="149"/>
      <c r="G19" s="149"/>
      <c r="H19" s="149"/>
      <c r="I19" s="158"/>
      <c r="J19" s="192"/>
      <c r="K19" s="192"/>
      <c r="L19" s="193"/>
      <c r="M19" s="194"/>
      <c r="N19" s="195"/>
      <c r="O19" s="196"/>
      <c r="P19" s="197"/>
      <c r="Q19" s="198" t="s">
        <v>214</v>
      </c>
    </row>
    <row r="20" spans="1:18" ht="15" thickBot="1">
      <c r="A20" s="199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</row>
    <row r="21" spans="1:18" ht="15.75" thickTop="1" thickBot="1">
      <c r="A21" s="201" t="s">
        <v>215</v>
      </c>
      <c r="B21" s="202"/>
      <c r="C21" s="202"/>
      <c r="D21" s="202"/>
      <c r="E21" s="202"/>
      <c r="F21" s="202"/>
      <c r="G21" s="202"/>
      <c r="H21" s="202"/>
      <c r="I21" s="203"/>
      <c r="J21" s="204"/>
      <c r="K21" s="204"/>
      <c r="L21" s="205"/>
      <c r="M21" s="206"/>
      <c r="N21" s="207"/>
      <c r="O21" s="208"/>
      <c r="P21" s="208"/>
      <c r="Q21" s="209"/>
    </row>
    <row r="22" spans="1:18">
      <c r="A22" s="210" t="s">
        <v>216</v>
      </c>
      <c r="B22" s="149" t="s">
        <v>4</v>
      </c>
      <c r="C22" s="149" t="s">
        <v>217</v>
      </c>
      <c r="D22" s="149" t="s">
        <v>218</v>
      </c>
      <c r="E22" s="149">
        <v>33</v>
      </c>
      <c r="F22" s="149">
        <v>33</v>
      </c>
      <c r="G22" s="149">
        <v>48</v>
      </c>
      <c r="H22" s="149">
        <v>48</v>
      </c>
      <c r="I22" s="158">
        <v>47</v>
      </c>
      <c r="J22" s="159">
        <v>34</v>
      </c>
      <c r="K22" s="211">
        <f>+K23+K27+K28+K30+K34</f>
        <v>33</v>
      </c>
      <c r="L22" s="212">
        <v>28</v>
      </c>
      <c r="M22" s="213">
        <v>24</v>
      </c>
      <c r="N22" s="214">
        <v>24</v>
      </c>
      <c r="O22" s="215">
        <v>24</v>
      </c>
      <c r="P22" s="215"/>
      <c r="Q22" s="216"/>
    </row>
    <row r="23" spans="1:18">
      <c r="A23" s="210" t="s">
        <v>219</v>
      </c>
      <c r="B23" s="149" t="s">
        <v>4</v>
      </c>
      <c r="C23" s="149" t="s">
        <v>217</v>
      </c>
      <c r="D23" s="149" t="s">
        <v>218</v>
      </c>
      <c r="E23" s="149">
        <v>16</v>
      </c>
      <c r="F23" s="149">
        <v>16</v>
      </c>
      <c r="G23" s="149">
        <v>22</v>
      </c>
      <c r="H23" s="149">
        <v>22</v>
      </c>
      <c r="I23" s="158">
        <v>19</v>
      </c>
      <c r="J23" s="159">
        <v>17</v>
      </c>
      <c r="K23" s="217">
        <f>SUM(K24:K26)</f>
        <v>16</v>
      </c>
      <c r="L23" s="218">
        <v>17</v>
      </c>
      <c r="M23" s="219">
        <v>15</v>
      </c>
      <c r="N23" s="214">
        <v>15</v>
      </c>
      <c r="O23" s="215">
        <v>15</v>
      </c>
      <c r="P23" s="215"/>
      <c r="Q23" s="216"/>
    </row>
    <row r="24" spans="1:18">
      <c r="A24" s="148" t="s">
        <v>220</v>
      </c>
      <c r="B24" s="149" t="s">
        <v>4</v>
      </c>
      <c r="C24" s="149" t="s">
        <v>217</v>
      </c>
      <c r="D24" s="149" t="s">
        <v>218</v>
      </c>
      <c r="E24" s="149">
        <v>1</v>
      </c>
      <c r="F24" s="149">
        <v>1</v>
      </c>
      <c r="G24" s="149">
        <v>1</v>
      </c>
      <c r="H24" s="149">
        <v>1</v>
      </c>
      <c r="I24" s="158">
        <v>1</v>
      </c>
      <c r="J24" s="159">
        <v>2</v>
      </c>
      <c r="K24" s="217">
        <v>2</v>
      </c>
      <c r="L24" s="217">
        <v>2</v>
      </c>
      <c r="M24" s="220">
        <v>3</v>
      </c>
      <c r="N24" s="214">
        <v>3</v>
      </c>
      <c r="O24" s="215">
        <v>3</v>
      </c>
      <c r="P24" s="215"/>
      <c r="Q24" s="216"/>
      <c r="R24" s="128" t="s">
        <v>221</v>
      </c>
    </row>
    <row r="25" spans="1:18">
      <c r="A25" s="148" t="s">
        <v>222</v>
      </c>
      <c r="B25" s="149" t="s">
        <v>4</v>
      </c>
      <c r="C25" s="149" t="s">
        <v>217</v>
      </c>
      <c r="D25" s="149" t="s">
        <v>218</v>
      </c>
      <c r="E25" s="149">
        <v>5</v>
      </c>
      <c r="F25" s="149">
        <v>5</v>
      </c>
      <c r="G25" s="149">
        <v>6</v>
      </c>
      <c r="H25" s="149">
        <v>6</v>
      </c>
      <c r="I25" s="158">
        <v>5</v>
      </c>
      <c r="J25" s="159">
        <v>2</v>
      </c>
      <c r="K25" s="217">
        <v>2</v>
      </c>
      <c r="L25" s="217">
        <v>2</v>
      </c>
      <c r="M25" s="220">
        <v>1</v>
      </c>
      <c r="N25" s="214">
        <v>1</v>
      </c>
      <c r="O25" s="215">
        <v>1</v>
      </c>
      <c r="P25" s="215"/>
      <c r="Q25" s="216"/>
      <c r="R25" s="128" t="s">
        <v>223</v>
      </c>
    </row>
    <row r="26" spans="1:18">
      <c r="A26" s="148" t="s">
        <v>224</v>
      </c>
      <c r="B26" s="149" t="s">
        <v>4</v>
      </c>
      <c r="C26" s="149" t="s">
        <v>217</v>
      </c>
      <c r="D26" s="149" t="s">
        <v>218</v>
      </c>
      <c r="E26" s="149">
        <v>10</v>
      </c>
      <c r="F26" s="149">
        <v>10</v>
      </c>
      <c r="G26" s="149">
        <v>15</v>
      </c>
      <c r="H26" s="149">
        <v>15</v>
      </c>
      <c r="I26" s="158">
        <v>13</v>
      </c>
      <c r="J26" s="159">
        <v>13</v>
      </c>
      <c r="K26" s="217">
        <v>12</v>
      </c>
      <c r="L26" s="218">
        <v>13</v>
      </c>
      <c r="M26" s="219">
        <v>13</v>
      </c>
      <c r="N26" s="214">
        <v>13</v>
      </c>
      <c r="O26" s="215">
        <v>13</v>
      </c>
      <c r="P26" s="215"/>
      <c r="Q26" s="216"/>
      <c r="R26" s="128" t="s">
        <v>225</v>
      </c>
    </row>
    <row r="27" spans="1:18">
      <c r="A27" s="210" t="s">
        <v>226</v>
      </c>
      <c r="B27" s="149" t="s">
        <v>4</v>
      </c>
      <c r="C27" s="149" t="s">
        <v>217</v>
      </c>
      <c r="D27" s="149" t="s">
        <v>218</v>
      </c>
      <c r="E27" s="149">
        <v>15</v>
      </c>
      <c r="F27" s="149">
        <v>15</v>
      </c>
      <c r="G27" s="149">
        <v>24</v>
      </c>
      <c r="H27" s="149">
        <v>24</v>
      </c>
      <c r="I27" s="158">
        <v>26</v>
      </c>
      <c r="J27" s="159">
        <v>15</v>
      </c>
      <c r="K27" s="217">
        <v>14</v>
      </c>
      <c r="L27" s="218">
        <v>9</v>
      </c>
      <c r="M27" s="219">
        <v>7</v>
      </c>
      <c r="N27" s="214">
        <v>7</v>
      </c>
      <c r="O27" s="215">
        <v>7</v>
      </c>
      <c r="P27" s="215"/>
      <c r="Q27" s="216"/>
      <c r="R27" s="128" t="s">
        <v>227</v>
      </c>
    </row>
    <row r="28" spans="1:18">
      <c r="A28" s="148" t="s">
        <v>228</v>
      </c>
      <c r="B28" s="149" t="s">
        <v>4</v>
      </c>
      <c r="C28" s="149" t="s">
        <v>217</v>
      </c>
      <c r="D28" s="149" t="s">
        <v>218</v>
      </c>
      <c r="E28" s="149">
        <v>2</v>
      </c>
      <c r="F28" s="149">
        <v>2</v>
      </c>
      <c r="G28" s="149">
        <v>2</v>
      </c>
      <c r="H28" s="149">
        <v>2</v>
      </c>
      <c r="I28" s="158">
        <v>2</v>
      </c>
      <c r="J28" s="159">
        <v>1</v>
      </c>
      <c r="K28" s="217">
        <v>1</v>
      </c>
      <c r="L28" s="218">
        <v>0</v>
      </c>
      <c r="M28" s="219">
        <v>0</v>
      </c>
      <c r="N28" s="214">
        <v>0</v>
      </c>
      <c r="O28" s="215">
        <v>0</v>
      </c>
      <c r="P28" s="215"/>
      <c r="Q28" s="216"/>
    </row>
    <row r="29" spans="1:18">
      <c r="A29" s="148" t="s">
        <v>229</v>
      </c>
      <c r="B29" s="149" t="s">
        <v>4</v>
      </c>
      <c r="C29" s="149" t="s">
        <v>217</v>
      </c>
      <c r="D29" s="149" t="s">
        <v>218</v>
      </c>
      <c r="E29" s="149">
        <v>35</v>
      </c>
      <c r="F29" s="149">
        <v>33</v>
      </c>
      <c r="G29" s="149">
        <v>48</v>
      </c>
      <c r="H29" s="149">
        <v>48</v>
      </c>
      <c r="I29" s="158">
        <v>47</v>
      </c>
      <c r="J29" s="159">
        <v>34</v>
      </c>
      <c r="K29" s="217">
        <f>SUM(K24:K28)</f>
        <v>31</v>
      </c>
      <c r="L29" s="218">
        <v>28</v>
      </c>
      <c r="M29" s="219">
        <v>24</v>
      </c>
      <c r="N29" s="214">
        <v>24</v>
      </c>
      <c r="O29" s="215">
        <v>24</v>
      </c>
      <c r="P29" s="215"/>
      <c r="Q29" s="216"/>
    </row>
    <row r="30" spans="1:18">
      <c r="A30" s="148" t="s">
        <v>230</v>
      </c>
      <c r="B30" s="149" t="s">
        <v>4</v>
      </c>
      <c r="C30" s="149" t="s">
        <v>217</v>
      </c>
      <c r="D30" s="149" t="s">
        <v>218</v>
      </c>
      <c r="E30" s="149">
        <v>1</v>
      </c>
      <c r="F30" s="149">
        <v>1</v>
      </c>
      <c r="G30" s="149">
        <v>1</v>
      </c>
      <c r="H30" s="149">
        <v>1</v>
      </c>
      <c r="I30" s="158">
        <v>1</v>
      </c>
      <c r="J30" s="159">
        <v>1</v>
      </c>
      <c r="K30" s="217">
        <v>1</v>
      </c>
      <c r="L30" s="218">
        <v>1</v>
      </c>
      <c r="M30" s="219">
        <v>1</v>
      </c>
      <c r="N30" s="214">
        <v>1</v>
      </c>
      <c r="O30" s="215">
        <v>1</v>
      </c>
      <c r="P30" s="215"/>
      <c r="Q30" s="216"/>
    </row>
    <row r="31" spans="1:18">
      <c r="A31" s="148" t="s">
        <v>231</v>
      </c>
      <c r="B31" s="149" t="s">
        <v>4</v>
      </c>
      <c r="C31" s="149" t="s">
        <v>217</v>
      </c>
      <c r="D31" s="149" t="s">
        <v>218</v>
      </c>
      <c r="E31" s="149">
        <v>6</v>
      </c>
      <c r="F31" s="149">
        <v>6</v>
      </c>
      <c r="G31" s="149">
        <v>28</v>
      </c>
      <c r="H31" s="149">
        <v>30</v>
      </c>
      <c r="I31" s="158">
        <v>30</v>
      </c>
      <c r="J31" s="159">
        <v>24</v>
      </c>
      <c r="K31" s="221">
        <v>23</v>
      </c>
      <c r="L31" s="222">
        <v>24</v>
      </c>
      <c r="M31" s="223">
        <v>20</v>
      </c>
      <c r="N31" s="214">
        <v>20</v>
      </c>
      <c r="O31" s="215">
        <v>20</v>
      </c>
      <c r="P31" s="215"/>
      <c r="Q31" s="216"/>
    </row>
    <row r="32" spans="1:18">
      <c r="A32" s="148" t="s">
        <v>232</v>
      </c>
      <c r="B32" s="149" t="s">
        <v>4</v>
      </c>
      <c r="C32" s="149" t="s">
        <v>217</v>
      </c>
      <c r="D32" s="149" t="s">
        <v>218</v>
      </c>
      <c r="E32" s="149">
        <v>22</v>
      </c>
      <c r="F32" s="149">
        <v>22</v>
      </c>
      <c r="G32" s="149">
        <v>2</v>
      </c>
      <c r="H32" s="149">
        <v>2</v>
      </c>
      <c r="I32" s="158">
        <v>3</v>
      </c>
      <c r="J32" s="159">
        <v>2</v>
      </c>
      <c r="K32" s="217">
        <v>2</v>
      </c>
      <c r="L32" s="218">
        <v>0</v>
      </c>
      <c r="M32" s="219">
        <v>0</v>
      </c>
      <c r="N32" s="214">
        <v>0</v>
      </c>
      <c r="O32" s="215">
        <v>0</v>
      </c>
      <c r="P32" s="215"/>
      <c r="Q32" s="216"/>
    </row>
    <row r="33" spans="1:17">
      <c r="A33" s="148" t="s">
        <v>233</v>
      </c>
      <c r="B33" s="149" t="s">
        <v>4</v>
      </c>
      <c r="C33" s="149" t="s">
        <v>217</v>
      </c>
      <c r="D33" s="149" t="s">
        <v>218</v>
      </c>
      <c r="E33" s="149">
        <v>2</v>
      </c>
      <c r="F33" s="149">
        <v>2</v>
      </c>
      <c r="G33" s="149">
        <v>4</v>
      </c>
      <c r="H33" s="149">
        <v>2</v>
      </c>
      <c r="I33" s="158">
        <v>3</v>
      </c>
      <c r="J33" s="159">
        <v>2</v>
      </c>
      <c r="K33" s="217">
        <v>3</v>
      </c>
      <c r="L33" s="218">
        <v>3</v>
      </c>
      <c r="M33" s="219">
        <v>3</v>
      </c>
      <c r="N33" s="214">
        <v>3</v>
      </c>
      <c r="O33" s="215">
        <v>3</v>
      </c>
      <c r="P33" s="215"/>
      <c r="Q33" s="216"/>
    </row>
    <row r="34" spans="1:17">
      <c r="A34" s="148" t="s">
        <v>234</v>
      </c>
      <c r="B34" s="149" t="s">
        <v>4</v>
      </c>
      <c r="C34" s="149" t="s">
        <v>217</v>
      </c>
      <c r="D34" s="149" t="s">
        <v>218</v>
      </c>
      <c r="E34" s="149">
        <v>2</v>
      </c>
      <c r="F34" s="149">
        <v>2</v>
      </c>
      <c r="G34" s="149">
        <v>13</v>
      </c>
      <c r="H34" s="149">
        <v>13</v>
      </c>
      <c r="I34" s="158">
        <v>13</v>
      </c>
      <c r="J34" s="159">
        <v>1</v>
      </c>
      <c r="K34" s="217">
        <v>1</v>
      </c>
      <c r="L34" s="218">
        <v>2</v>
      </c>
      <c r="M34" s="219">
        <v>3</v>
      </c>
      <c r="N34" s="214">
        <v>3</v>
      </c>
      <c r="O34" s="215">
        <v>3</v>
      </c>
      <c r="P34" s="215"/>
      <c r="Q34" s="216"/>
    </row>
    <row r="35" spans="1:17">
      <c r="A35" s="148" t="s">
        <v>235</v>
      </c>
      <c r="B35" s="149" t="s">
        <v>4</v>
      </c>
      <c r="C35" s="149" t="s">
        <v>217</v>
      </c>
      <c r="D35" s="149" t="s">
        <v>218</v>
      </c>
      <c r="E35" s="149">
        <v>0</v>
      </c>
      <c r="F35" s="149">
        <v>0</v>
      </c>
      <c r="G35" s="149">
        <v>0</v>
      </c>
      <c r="H35" s="149">
        <v>0</v>
      </c>
      <c r="I35" s="158">
        <v>0</v>
      </c>
      <c r="J35" s="159">
        <v>0</v>
      </c>
      <c r="K35" s="217">
        <v>0</v>
      </c>
      <c r="L35" s="218">
        <v>0</v>
      </c>
      <c r="M35" s="219">
        <v>0</v>
      </c>
      <c r="N35" s="214">
        <v>0</v>
      </c>
      <c r="O35" s="215">
        <v>0</v>
      </c>
      <c r="P35" s="215"/>
      <c r="Q35" s="216"/>
    </row>
    <row r="36" spans="1:17">
      <c r="A36" s="148" t="s">
        <v>236</v>
      </c>
      <c r="B36" s="149" t="s">
        <v>4</v>
      </c>
      <c r="C36" s="149"/>
      <c r="D36" s="149" t="s">
        <v>218</v>
      </c>
      <c r="E36" s="149">
        <v>2</v>
      </c>
      <c r="F36" s="149">
        <v>2</v>
      </c>
      <c r="G36" s="149">
        <v>2</v>
      </c>
      <c r="H36" s="149">
        <v>2</v>
      </c>
      <c r="I36" s="158">
        <v>0</v>
      </c>
      <c r="J36" s="159">
        <v>0</v>
      </c>
      <c r="K36" s="217">
        <v>0</v>
      </c>
      <c r="L36" s="218">
        <v>0</v>
      </c>
      <c r="M36" s="219">
        <v>0</v>
      </c>
      <c r="N36" s="214">
        <v>0</v>
      </c>
      <c r="O36" s="215">
        <v>0</v>
      </c>
      <c r="P36" s="215"/>
      <c r="Q36" s="216"/>
    </row>
    <row r="37" spans="1:17">
      <c r="A37" s="201" t="s">
        <v>237</v>
      </c>
      <c r="B37" s="202"/>
      <c r="C37" s="202"/>
      <c r="D37" s="202"/>
      <c r="E37" s="202"/>
      <c r="F37" s="202"/>
      <c r="G37" s="202"/>
      <c r="H37" s="202"/>
      <c r="I37" s="203"/>
      <c r="J37" s="224"/>
      <c r="K37" s="224"/>
      <c r="L37" s="224"/>
      <c r="M37" s="225"/>
      <c r="N37" s="226"/>
      <c r="O37" s="202"/>
      <c r="P37" s="202"/>
      <c r="Q37" s="227"/>
    </row>
    <row r="38" spans="1:17">
      <c r="A38" s="210" t="s">
        <v>238</v>
      </c>
      <c r="B38" s="149" t="s">
        <v>4</v>
      </c>
      <c r="C38" s="149" t="s">
        <v>217</v>
      </c>
      <c r="D38" s="149" t="s">
        <v>203</v>
      </c>
      <c r="E38" s="149">
        <v>0</v>
      </c>
      <c r="F38" s="149">
        <v>0</v>
      </c>
      <c r="G38" s="149">
        <v>0</v>
      </c>
      <c r="H38" s="149">
        <v>0</v>
      </c>
      <c r="I38" s="158">
        <v>0</v>
      </c>
      <c r="J38" s="159">
        <v>0</v>
      </c>
      <c r="K38" s="217">
        <v>0</v>
      </c>
      <c r="L38" s="217">
        <v>0</v>
      </c>
      <c r="M38" s="220">
        <v>0</v>
      </c>
      <c r="N38" s="228">
        <v>0</v>
      </c>
      <c r="O38" s="215">
        <v>0</v>
      </c>
      <c r="P38" s="215"/>
      <c r="Q38" s="229"/>
    </row>
    <row r="39" spans="1:17">
      <c r="A39" s="210" t="s">
        <v>239</v>
      </c>
      <c r="B39" s="149" t="s">
        <v>4</v>
      </c>
      <c r="C39" s="149" t="s">
        <v>217</v>
      </c>
      <c r="D39" s="149" t="s">
        <v>218</v>
      </c>
      <c r="E39" s="149">
        <v>77</v>
      </c>
      <c r="F39" s="149">
        <v>77</v>
      </c>
      <c r="G39" s="149">
        <v>83</v>
      </c>
      <c r="H39" s="149">
        <v>111</v>
      </c>
      <c r="I39" s="158">
        <v>99</v>
      </c>
      <c r="J39" s="159">
        <v>109</v>
      </c>
      <c r="K39" s="228">
        <f>118+35</f>
        <v>153</v>
      </c>
      <c r="L39" s="228">
        <f>118+35</f>
        <v>153</v>
      </c>
      <c r="M39" s="228">
        <f>118+35</f>
        <v>153</v>
      </c>
      <c r="N39" s="228">
        <f>118+35</f>
        <v>153</v>
      </c>
      <c r="O39" s="488">
        <f>+O40+O41</f>
        <v>59</v>
      </c>
      <c r="P39" s="215"/>
      <c r="Q39" s="229"/>
    </row>
    <row r="40" spans="1:17">
      <c r="A40" s="148" t="s">
        <v>240</v>
      </c>
      <c r="B40" s="149" t="s">
        <v>4</v>
      </c>
      <c r="C40" s="149" t="s">
        <v>217</v>
      </c>
      <c r="D40" s="149" t="s">
        <v>218</v>
      </c>
      <c r="E40" s="149">
        <v>58</v>
      </c>
      <c r="F40" s="149">
        <v>58</v>
      </c>
      <c r="G40" s="149">
        <v>64</v>
      </c>
      <c r="H40" s="149">
        <v>87</v>
      </c>
      <c r="I40" s="158">
        <v>80</v>
      </c>
      <c r="J40" s="159">
        <v>78</v>
      </c>
      <c r="K40" s="217">
        <f>78+14+26</f>
        <v>118</v>
      </c>
      <c r="L40" s="217">
        <v>118</v>
      </c>
      <c r="M40" s="230">
        <v>118</v>
      </c>
      <c r="N40" s="228">
        <v>118</v>
      </c>
      <c r="O40" s="488">
        <f>+N40-'[1]Informáticos Baja'!D5</f>
        <v>51</v>
      </c>
      <c r="P40" s="215"/>
      <c r="Q40" s="229"/>
    </row>
    <row r="41" spans="1:17" ht="15" thickBot="1">
      <c r="A41" s="231" t="s">
        <v>241</v>
      </c>
      <c r="B41" s="232" t="s">
        <v>4</v>
      </c>
      <c r="C41" s="232" t="s">
        <v>217</v>
      </c>
      <c r="D41" s="232" t="s">
        <v>218</v>
      </c>
      <c r="E41" s="232">
        <v>19</v>
      </c>
      <c r="F41" s="232">
        <v>19</v>
      </c>
      <c r="G41" s="232">
        <v>19</v>
      </c>
      <c r="H41" s="232">
        <v>24</v>
      </c>
      <c r="I41" s="233">
        <v>19</v>
      </c>
      <c r="J41" s="192">
        <v>31</v>
      </c>
      <c r="K41" s="234">
        <f>31+4</f>
        <v>35</v>
      </c>
      <c r="L41" s="234">
        <v>35</v>
      </c>
      <c r="M41" s="235">
        <v>35</v>
      </c>
      <c r="N41" s="236">
        <v>35</v>
      </c>
      <c r="O41" s="489">
        <f>+N41-'[1]Informáticos Baja'!D7</f>
        <v>8</v>
      </c>
      <c r="P41" s="197"/>
      <c r="Q41" s="198"/>
    </row>
  </sheetData>
  <mergeCells count="7">
    <mergeCell ref="A1:Q1"/>
    <mergeCell ref="A8:A10"/>
    <mergeCell ref="B8:B10"/>
    <mergeCell ref="C8:C10"/>
    <mergeCell ref="D8:D10"/>
    <mergeCell ref="J8:Q8"/>
    <mergeCell ref="N9:Q9"/>
  </mergeCells>
  <pageMargins left="0.41" right="0.54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opLeftCell="A4" zoomScaleNormal="75" zoomScaleSheetLayoutView="100" workbookViewId="0">
      <selection activeCell="A36" sqref="A36:A37"/>
    </sheetView>
  </sheetViews>
  <sheetFormatPr baseColWidth="10" defaultRowHeight="12.75"/>
  <cols>
    <col min="1" max="1" width="57.7109375" style="274" customWidth="1"/>
    <col min="2" max="3" width="10.7109375" style="274" customWidth="1"/>
    <col min="4" max="5" width="10.7109375" style="274" hidden="1" customWidth="1"/>
    <col min="6" max="6" width="12.42578125" style="274" customWidth="1"/>
    <col min="7" max="11" width="10.7109375" style="274" customWidth="1"/>
    <col min="12" max="13" width="10.7109375" style="274" hidden="1" customWidth="1"/>
    <col min="14" max="14" width="10.42578125" style="274" hidden="1" customWidth="1"/>
    <col min="15" max="16384" width="11.42578125" style="274"/>
  </cols>
  <sheetData>
    <row r="1" spans="1:15" s="262" customFormat="1" ht="16.5" thickBot="1">
      <c r="A1" s="536" t="s">
        <v>27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8"/>
    </row>
    <row r="2" spans="1:15" s="262" customFormat="1" ht="15" customHeight="1">
      <c r="A2" s="539" t="s">
        <v>251</v>
      </c>
      <c r="B2" s="540"/>
      <c r="C2" s="540"/>
      <c r="D2" s="263"/>
      <c r="E2" s="263"/>
      <c r="F2" s="264"/>
      <c r="G2" s="264"/>
      <c r="H2" s="264"/>
      <c r="I2" s="264"/>
      <c r="J2" s="264"/>
      <c r="K2" s="265"/>
      <c r="L2" s="264"/>
      <c r="M2" s="264"/>
      <c r="N2" s="264"/>
    </row>
    <row r="3" spans="1:15" s="262" customFormat="1" ht="15" customHeight="1">
      <c r="A3" s="266" t="s">
        <v>35</v>
      </c>
      <c r="B3" s="267"/>
      <c r="C3" s="268"/>
      <c r="D3" s="264"/>
      <c r="E3" s="264"/>
      <c r="F3" s="264"/>
      <c r="G3" s="264"/>
      <c r="H3" s="264"/>
      <c r="I3" s="264"/>
      <c r="J3" s="264"/>
      <c r="K3" s="265"/>
      <c r="L3" s="264"/>
      <c r="M3" s="264"/>
      <c r="N3" s="264"/>
    </row>
    <row r="4" spans="1:15" s="262" customFormat="1" ht="15" customHeight="1">
      <c r="A4" s="266" t="s">
        <v>252</v>
      </c>
      <c r="B4" s="267"/>
      <c r="C4" s="268"/>
      <c r="D4" s="264"/>
      <c r="E4" s="264"/>
      <c r="F4" s="264"/>
      <c r="G4" s="264"/>
      <c r="H4" s="264"/>
      <c r="I4" s="264"/>
      <c r="J4" s="264"/>
      <c r="K4" s="265"/>
      <c r="L4" s="264"/>
      <c r="M4" s="264"/>
      <c r="N4" s="264"/>
    </row>
    <row r="5" spans="1:15" s="262" customFormat="1" ht="15" customHeight="1">
      <c r="A5" s="266" t="s">
        <v>257</v>
      </c>
      <c r="B5" s="267"/>
      <c r="C5" s="268"/>
      <c r="D5" s="264"/>
      <c r="E5" s="264"/>
      <c r="F5" s="264"/>
      <c r="G5" s="264"/>
      <c r="H5" s="264"/>
      <c r="I5" s="264"/>
      <c r="J5" s="264"/>
      <c r="K5" s="265"/>
      <c r="L5" s="264"/>
      <c r="M5" s="264"/>
      <c r="N5" s="264"/>
    </row>
    <row r="6" spans="1:15" ht="13.5" thickBot="1">
      <c r="A6" s="269"/>
      <c r="B6" s="270"/>
      <c r="C6" s="270"/>
      <c r="D6" s="271"/>
      <c r="E6" s="271"/>
      <c r="F6" s="271"/>
      <c r="G6" s="271"/>
      <c r="H6" s="271"/>
      <c r="I6" s="271"/>
      <c r="J6" s="271"/>
      <c r="K6" s="272"/>
      <c r="L6" s="271"/>
      <c r="M6" s="271"/>
      <c r="N6" s="273"/>
    </row>
    <row r="7" spans="1:15">
      <c r="A7" s="541" t="s">
        <v>3</v>
      </c>
      <c r="B7" s="524" t="s">
        <v>0</v>
      </c>
      <c r="C7" s="524" t="s">
        <v>1</v>
      </c>
      <c r="D7" s="135"/>
      <c r="E7" s="135"/>
      <c r="F7" s="544"/>
      <c r="G7" s="544"/>
      <c r="H7" s="544"/>
      <c r="I7" s="544"/>
      <c r="J7" s="544"/>
      <c r="K7" s="545"/>
      <c r="L7" s="275"/>
      <c r="M7" s="276"/>
      <c r="N7" s="276"/>
    </row>
    <row r="8" spans="1:15">
      <c r="A8" s="542"/>
      <c r="B8" s="525"/>
      <c r="C8" s="525"/>
      <c r="D8" s="146"/>
      <c r="E8" s="146">
        <v>2006</v>
      </c>
      <c r="F8" s="3">
        <v>2019</v>
      </c>
      <c r="G8" s="3">
        <v>2020</v>
      </c>
      <c r="H8" s="501">
        <v>2020</v>
      </c>
      <c r="I8" s="502"/>
      <c r="J8" s="502"/>
      <c r="K8" s="503"/>
      <c r="L8" s="127">
        <v>2015</v>
      </c>
      <c r="M8" s="5">
        <v>2016</v>
      </c>
      <c r="N8" s="5"/>
    </row>
    <row r="9" spans="1:15" ht="33.75" customHeight="1" thickBot="1">
      <c r="A9" s="543"/>
      <c r="B9" s="526"/>
      <c r="C9" s="526"/>
      <c r="D9" s="141"/>
      <c r="E9" s="141" t="s">
        <v>22</v>
      </c>
      <c r="F9" s="141" t="s">
        <v>22</v>
      </c>
      <c r="G9" s="141" t="s">
        <v>2</v>
      </c>
      <c r="H9" s="141" t="s">
        <v>23</v>
      </c>
      <c r="I9" s="141" t="s">
        <v>25</v>
      </c>
      <c r="J9" s="141" t="s">
        <v>26</v>
      </c>
      <c r="K9" s="277" t="s">
        <v>28</v>
      </c>
      <c r="L9" s="278" t="s">
        <v>2</v>
      </c>
      <c r="M9" s="277" t="s">
        <v>2</v>
      </c>
      <c r="N9" s="277"/>
    </row>
    <row r="10" spans="1:15" ht="13.5" thickBot="1">
      <c r="A10" s="279" t="s">
        <v>253</v>
      </c>
      <c r="B10" s="280"/>
      <c r="C10" s="280"/>
      <c r="D10" s="280"/>
      <c r="E10" s="280"/>
      <c r="F10" s="281"/>
      <c r="G10" s="282"/>
      <c r="H10" s="283"/>
      <c r="I10" s="283"/>
      <c r="J10" s="283"/>
      <c r="K10" s="284"/>
      <c r="L10" s="285"/>
      <c r="M10" s="286"/>
      <c r="N10" s="285"/>
    </row>
    <row r="11" spans="1:15" s="298" customFormat="1">
      <c r="A11" s="287" t="s">
        <v>254</v>
      </c>
      <c r="B11" s="288" t="s">
        <v>4</v>
      </c>
      <c r="C11" s="288" t="s">
        <v>255</v>
      </c>
      <c r="D11" s="288"/>
      <c r="E11" s="289"/>
      <c r="F11" s="290">
        <v>461</v>
      </c>
      <c r="G11" s="291">
        <v>471</v>
      </c>
      <c r="H11" s="291">
        <v>75</v>
      </c>
      <c r="I11" s="290">
        <v>116</v>
      </c>
      <c r="J11" s="292"/>
      <c r="K11" s="293"/>
      <c r="L11" s="294"/>
      <c r="M11" s="295"/>
      <c r="N11" s="296"/>
      <c r="O11" s="297"/>
    </row>
    <row r="12" spans="1:15" s="298" customFormat="1" ht="13.5" thickBot="1">
      <c r="A12" s="299" t="s">
        <v>256</v>
      </c>
      <c r="B12" s="300" t="s">
        <v>4</v>
      </c>
      <c r="C12" s="300" t="s">
        <v>255</v>
      </c>
      <c r="D12" s="300"/>
      <c r="E12" s="301"/>
      <c r="F12" s="302">
        <v>650</v>
      </c>
      <c r="G12" s="303">
        <v>600</v>
      </c>
      <c r="H12" s="303">
        <v>100</v>
      </c>
      <c r="I12" s="302">
        <v>200</v>
      </c>
      <c r="J12" s="304"/>
      <c r="K12" s="305"/>
      <c r="L12" s="306"/>
      <c r="M12" s="307"/>
      <c r="N12" s="308"/>
      <c r="O12" s="297"/>
    </row>
    <row r="13" spans="1:15" ht="27" customHeight="1" thickBot="1">
      <c r="A13" s="533"/>
      <c r="B13" s="534"/>
      <c r="C13" s="534"/>
      <c r="D13" s="534"/>
      <c r="E13" s="534"/>
      <c r="F13" s="534"/>
      <c r="G13" s="534"/>
      <c r="H13" s="534"/>
      <c r="I13" s="534"/>
      <c r="J13" s="534"/>
      <c r="K13" s="535"/>
    </row>
    <row r="24" ht="24.75" customHeight="1"/>
    <row r="54" ht="31.5" customHeight="1"/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9" workbookViewId="0">
      <selection activeCell="A36" sqref="A36:A37"/>
    </sheetView>
  </sheetViews>
  <sheetFormatPr baseColWidth="10" defaultRowHeight="15"/>
  <cols>
    <col min="1" max="1" width="12.5703125" style="448" customWidth="1"/>
    <col min="2" max="2" width="51.28515625" style="448" customWidth="1"/>
    <col min="3" max="3" width="9.85546875" style="448" customWidth="1"/>
    <col min="4" max="4" width="11" style="448" customWidth="1"/>
    <col min="5" max="6" width="17.5703125" style="448" bestFit="1" customWidth="1"/>
    <col min="7" max="7" width="17.5703125" style="480" bestFit="1" customWidth="1"/>
    <col min="8" max="8" width="17.5703125" style="448" bestFit="1" customWidth="1"/>
    <col min="9" max="9" width="18.140625" style="448" customWidth="1"/>
    <col min="10" max="10" width="12.140625" style="448" customWidth="1"/>
    <col min="11" max="11" width="11.7109375" style="448" customWidth="1"/>
    <col min="12" max="12" width="17.5703125" style="448" bestFit="1" customWidth="1"/>
    <col min="13" max="14" width="18.5703125" style="448" bestFit="1" customWidth="1"/>
    <col min="15" max="15" width="17.5703125" style="448" bestFit="1" customWidth="1"/>
    <col min="16" max="16384" width="11.42578125" style="448"/>
  </cols>
  <sheetData>
    <row r="1" spans="1:16">
      <c r="A1" s="549" t="s">
        <v>48</v>
      </c>
      <c r="B1" s="550"/>
      <c r="C1" s="551" t="s">
        <v>49</v>
      </c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3"/>
    </row>
    <row r="2" spans="1:16">
      <c r="A2" s="549" t="s">
        <v>50</v>
      </c>
      <c r="B2" s="550"/>
      <c r="C2" s="554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6"/>
    </row>
    <row r="3" spans="1:16">
      <c r="A3" s="549" t="s">
        <v>51</v>
      </c>
      <c r="B3" s="550"/>
      <c r="C3" s="557" t="s">
        <v>52</v>
      </c>
      <c r="D3" s="558"/>
      <c r="E3" s="558"/>
      <c r="F3" s="558"/>
      <c r="G3" s="558"/>
      <c r="H3" s="558"/>
      <c r="I3" s="558"/>
      <c r="J3" s="558"/>
      <c r="K3" s="558"/>
      <c r="L3" s="558"/>
      <c r="M3" s="558"/>
      <c r="N3" s="559"/>
    </row>
    <row r="4" spans="1:16">
      <c r="A4" s="548" t="s">
        <v>53</v>
      </c>
      <c r="B4" s="560"/>
      <c r="C4" s="562" t="s">
        <v>54</v>
      </c>
      <c r="D4" s="562" t="s">
        <v>55</v>
      </c>
      <c r="E4" s="546">
        <v>2018</v>
      </c>
      <c r="F4" s="546">
        <v>2019</v>
      </c>
      <c r="G4" s="546">
        <v>2020</v>
      </c>
      <c r="H4" s="551">
        <v>2020</v>
      </c>
      <c r="I4" s="552"/>
      <c r="J4" s="552"/>
      <c r="K4" s="552"/>
      <c r="L4" s="568">
        <v>2020</v>
      </c>
      <c r="M4" s="546">
        <v>2021</v>
      </c>
      <c r="N4" s="546">
        <v>2022</v>
      </c>
    </row>
    <row r="5" spans="1:16">
      <c r="A5" s="561"/>
      <c r="B5" s="560"/>
      <c r="C5" s="563"/>
      <c r="D5" s="564"/>
      <c r="E5" s="547"/>
      <c r="F5" s="547"/>
      <c r="G5" s="547"/>
      <c r="H5" s="557"/>
      <c r="I5" s="558"/>
      <c r="J5" s="558"/>
      <c r="K5" s="558"/>
      <c r="L5" s="568"/>
      <c r="M5" s="547"/>
      <c r="N5" s="547"/>
    </row>
    <row r="6" spans="1:16" ht="25.5">
      <c r="A6" s="561"/>
      <c r="B6" s="560"/>
      <c r="C6" s="563"/>
      <c r="D6" s="564"/>
      <c r="E6" s="449" t="s">
        <v>56</v>
      </c>
      <c r="F6" s="449" t="s">
        <v>56</v>
      </c>
      <c r="G6" s="449" t="s">
        <v>57</v>
      </c>
      <c r="H6" s="449" t="s">
        <v>58</v>
      </c>
      <c r="I6" s="449" t="s">
        <v>59</v>
      </c>
      <c r="J6" s="449" t="s">
        <v>60</v>
      </c>
      <c r="K6" s="449" t="s">
        <v>61</v>
      </c>
      <c r="L6" s="449" t="s">
        <v>56</v>
      </c>
      <c r="M6" s="449" t="s">
        <v>57</v>
      </c>
      <c r="N6" s="449" t="s">
        <v>57</v>
      </c>
    </row>
    <row r="7" spans="1:16">
      <c r="A7" s="548" t="s">
        <v>62</v>
      </c>
      <c r="B7" s="450" t="s">
        <v>63</v>
      </c>
      <c r="C7" s="451" t="s">
        <v>4</v>
      </c>
      <c r="D7" s="451" t="s">
        <v>64</v>
      </c>
      <c r="E7" s="452">
        <v>25811061</v>
      </c>
      <c r="F7" s="452">
        <v>27792952</v>
      </c>
      <c r="G7" s="452">
        <v>30572247.200000003</v>
      </c>
      <c r="H7" s="453">
        <v>5846570</v>
      </c>
      <c r="I7" s="454">
        <v>2691920</v>
      </c>
      <c r="J7" s="454"/>
      <c r="K7" s="454"/>
      <c r="L7" s="454">
        <v>8538490</v>
      </c>
      <c r="M7" s="455">
        <v>31403176.200000003</v>
      </c>
      <c r="N7" s="455">
        <v>34543493.820000008</v>
      </c>
      <c r="O7" s="456"/>
      <c r="P7" s="457"/>
    </row>
    <row r="8" spans="1:16">
      <c r="A8" s="548"/>
      <c r="B8" s="450" t="s">
        <v>65</v>
      </c>
      <c r="C8" s="451" t="s">
        <v>66</v>
      </c>
      <c r="D8" s="451" t="s">
        <v>64</v>
      </c>
      <c r="E8" s="452">
        <v>2042980576.6799998</v>
      </c>
      <c r="F8" s="452">
        <v>2730325741.7536659</v>
      </c>
      <c r="G8" s="458">
        <v>2940831658.5500002</v>
      </c>
      <c r="H8" s="458">
        <v>710702242.57805407</v>
      </c>
      <c r="I8" s="458">
        <v>294233869.80054486</v>
      </c>
      <c r="J8" s="458"/>
      <c r="K8" s="458"/>
      <c r="L8" s="458">
        <v>1004936112.3785989</v>
      </c>
      <c r="M8" s="458">
        <v>3528997990.2600002</v>
      </c>
      <c r="N8" s="458">
        <v>4234797588.3120003</v>
      </c>
      <c r="O8" s="456"/>
      <c r="P8" s="457"/>
    </row>
    <row r="9" spans="1:16">
      <c r="A9" s="548"/>
      <c r="B9" s="450" t="s">
        <v>67</v>
      </c>
      <c r="C9" s="451" t="s">
        <v>66</v>
      </c>
      <c r="D9" s="451" t="s">
        <v>64</v>
      </c>
      <c r="E9" s="452">
        <v>147731312</v>
      </c>
      <c r="F9" s="452">
        <v>190143025</v>
      </c>
      <c r="G9" s="458">
        <v>303885412.39999998</v>
      </c>
      <c r="H9" s="459">
        <v>42984695</v>
      </c>
      <c r="I9" s="458">
        <v>0</v>
      </c>
      <c r="J9" s="460"/>
      <c r="K9" s="458"/>
      <c r="L9" s="458">
        <v>42984695</v>
      </c>
      <c r="M9" s="458">
        <v>364662494.87999994</v>
      </c>
      <c r="N9" s="458">
        <v>437594993.85599989</v>
      </c>
      <c r="O9" s="456"/>
      <c r="P9" s="457"/>
    </row>
    <row r="10" spans="1:16">
      <c r="A10" s="548"/>
      <c r="B10" s="461" t="s">
        <v>68</v>
      </c>
      <c r="C10" s="462" t="s">
        <v>4</v>
      </c>
      <c r="D10" s="462" t="s">
        <v>64</v>
      </c>
      <c r="E10" s="463">
        <v>639</v>
      </c>
      <c r="F10" s="463">
        <v>603</v>
      </c>
      <c r="G10" s="463">
        <v>603</v>
      </c>
      <c r="H10" s="463">
        <v>603</v>
      </c>
      <c r="I10" s="463">
        <v>603</v>
      </c>
      <c r="J10" s="463"/>
      <c r="K10" s="463"/>
      <c r="L10" s="463">
        <v>603</v>
      </c>
      <c r="M10" s="463">
        <v>603</v>
      </c>
      <c r="N10" s="463">
        <v>603</v>
      </c>
      <c r="O10" s="456"/>
    </row>
    <row r="11" spans="1:16">
      <c r="A11" s="548"/>
      <c r="B11" s="450" t="s">
        <v>69</v>
      </c>
      <c r="C11" s="451" t="s">
        <v>66</v>
      </c>
      <c r="D11" s="451" t="s">
        <v>64</v>
      </c>
      <c r="E11" s="452">
        <v>1194437784</v>
      </c>
      <c r="F11" s="452">
        <v>1677691190</v>
      </c>
      <c r="G11" s="458">
        <v>1866277119.1500001</v>
      </c>
      <c r="H11" s="458">
        <v>410469020</v>
      </c>
      <c r="I11" s="458">
        <v>0</v>
      </c>
      <c r="J11" s="464"/>
      <c r="K11" s="464"/>
      <c r="L11" s="458">
        <v>410469020</v>
      </c>
      <c r="M11" s="458">
        <v>2239532542.98</v>
      </c>
      <c r="N11" s="458">
        <v>2687439051.5759997</v>
      </c>
      <c r="O11" s="456"/>
    </row>
    <row r="12" spans="1:16">
      <c r="A12" s="548"/>
      <c r="B12" s="450" t="s">
        <v>70</v>
      </c>
      <c r="C12" s="451" t="s">
        <v>71</v>
      </c>
      <c r="D12" s="451" t="s">
        <v>64</v>
      </c>
      <c r="E12" s="452">
        <v>1869229.7089201878</v>
      </c>
      <c r="F12" s="452">
        <v>2782240.7794361524</v>
      </c>
      <c r="G12" s="458">
        <v>3094986.9305970152</v>
      </c>
      <c r="H12" s="458">
        <v>680711.47595356556</v>
      </c>
      <c r="I12" s="465">
        <v>0</v>
      </c>
      <c r="J12" s="465"/>
      <c r="K12" s="465"/>
      <c r="L12" s="465">
        <v>680711.47595356556</v>
      </c>
      <c r="M12" s="458">
        <v>3713984.3167164181</v>
      </c>
      <c r="N12" s="458">
        <v>4456781.1800597012</v>
      </c>
      <c r="O12" s="456"/>
    </row>
    <row r="13" spans="1:16">
      <c r="A13" s="548"/>
      <c r="B13" s="461" t="s">
        <v>72</v>
      </c>
      <c r="C13" s="462" t="s">
        <v>4</v>
      </c>
      <c r="D13" s="462" t="s">
        <v>64</v>
      </c>
      <c r="E13" s="463">
        <v>1148</v>
      </c>
      <c r="F13" s="463">
        <v>1148</v>
      </c>
      <c r="G13" s="466">
        <v>1148</v>
      </c>
      <c r="H13" s="466">
        <v>1148</v>
      </c>
      <c r="I13" s="463">
        <v>1148</v>
      </c>
      <c r="J13" s="463"/>
      <c r="K13" s="463"/>
      <c r="L13" s="463">
        <v>1148</v>
      </c>
      <c r="M13" s="463">
        <v>1148</v>
      </c>
      <c r="N13" s="463">
        <v>1148</v>
      </c>
      <c r="O13" s="456"/>
    </row>
    <row r="14" spans="1:16">
      <c r="A14" s="548"/>
      <c r="B14" s="450" t="s">
        <v>73</v>
      </c>
      <c r="C14" s="451" t="s">
        <v>66</v>
      </c>
      <c r="D14" s="451" t="s">
        <v>64</v>
      </c>
      <c r="E14" s="467">
        <v>2397910459</v>
      </c>
      <c r="F14" s="467">
        <v>3194863339</v>
      </c>
      <c r="G14" s="458">
        <v>3777118172.02</v>
      </c>
      <c r="H14" s="464">
        <v>832530895</v>
      </c>
      <c r="I14" s="465">
        <v>0</v>
      </c>
      <c r="J14" s="464"/>
      <c r="K14" s="464"/>
      <c r="L14" s="464">
        <v>832530895</v>
      </c>
      <c r="M14" s="464">
        <v>4532541806.4239998</v>
      </c>
      <c r="N14" s="458">
        <v>5439050167.7087994</v>
      </c>
      <c r="O14" s="456"/>
    </row>
    <row r="15" spans="1:16">
      <c r="A15" s="548"/>
      <c r="B15" s="450" t="s">
        <v>74</v>
      </c>
      <c r="C15" s="451" t="s">
        <v>71</v>
      </c>
      <c r="D15" s="451" t="s">
        <v>75</v>
      </c>
      <c r="E15" s="467">
        <v>2088772.1768292682</v>
      </c>
      <c r="F15" s="467">
        <v>2782982.0026132404</v>
      </c>
      <c r="G15" s="464">
        <v>3290172.6237108014</v>
      </c>
      <c r="H15" s="464">
        <v>725201.12804878049</v>
      </c>
      <c r="I15" s="465">
        <v>0</v>
      </c>
      <c r="J15" s="464"/>
      <c r="K15" s="464"/>
      <c r="L15" s="464">
        <v>725201.12804878049</v>
      </c>
      <c r="M15" s="464">
        <v>3948207.1484529614</v>
      </c>
      <c r="N15" s="458">
        <v>4737848.5781435538</v>
      </c>
      <c r="O15" s="456"/>
    </row>
    <row r="16" spans="1:16">
      <c r="A16" s="548"/>
      <c r="B16" s="450" t="s">
        <v>76</v>
      </c>
      <c r="C16" s="451" t="s">
        <v>4</v>
      </c>
      <c r="D16" s="468" t="s">
        <v>64</v>
      </c>
      <c r="E16" s="452">
        <v>0</v>
      </c>
      <c r="F16" s="452">
        <v>0</v>
      </c>
      <c r="G16" s="452">
        <v>0</v>
      </c>
      <c r="H16" s="452">
        <v>0</v>
      </c>
      <c r="I16" s="452">
        <v>0</v>
      </c>
      <c r="J16" s="468"/>
      <c r="K16" s="468"/>
      <c r="L16" s="468">
        <v>0</v>
      </c>
      <c r="M16" s="468">
        <v>0</v>
      </c>
      <c r="N16" s="468">
        <v>0</v>
      </c>
      <c r="O16" s="456"/>
    </row>
    <row r="17" spans="1:16">
      <c r="A17" s="548"/>
      <c r="B17" s="450" t="s">
        <v>77</v>
      </c>
      <c r="C17" s="451" t="s">
        <v>4</v>
      </c>
      <c r="D17" s="451" t="s">
        <v>64</v>
      </c>
      <c r="E17" s="452">
        <v>19</v>
      </c>
      <c r="F17" s="452">
        <v>17</v>
      </c>
      <c r="G17" s="452">
        <v>20</v>
      </c>
      <c r="H17" s="469">
        <v>1</v>
      </c>
      <c r="I17" s="452">
        <v>0</v>
      </c>
      <c r="J17" s="452"/>
      <c r="K17" s="452"/>
      <c r="L17" s="470">
        <v>1</v>
      </c>
      <c r="M17" s="452">
        <v>20</v>
      </c>
      <c r="N17" s="452">
        <v>20</v>
      </c>
      <c r="O17" s="456"/>
    </row>
    <row r="18" spans="1:16">
      <c r="A18" s="548"/>
      <c r="B18" s="450" t="s">
        <v>78</v>
      </c>
      <c r="C18" s="471" t="s">
        <v>66</v>
      </c>
      <c r="D18" s="471" t="s">
        <v>64</v>
      </c>
      <c r="E18" s="472">
        <v>4746993.5999999996</v>
      </c>
      <c r="F18" s="472">
        <v>7937580.0999999996</v>
      </c>
      <c r="G18" s="458">
        <v>7298146.4699999997</v>
      </c>
      <c r="H18" s="458">
        <v>302506.75</v>
      </c>
      <c r="I18" s="458">
        <v>0</v>
      </c>
      <c r="J18" s="465"/>
      <c r="K18" s="465"/>
      <c r="L18" s="467">
        <v>302506.75</v>
      </c>
      <c r="M18" s="473">
        <v>8757775.7639999986</v>
      </c>
      <c r="N18" s="458">
        <v>10509330.916799998</v>
      </c>
      <c r="O18" s="456"/>
    </row>
    <row r="19" spans="1:16">
      <c r="A19" s="548"/>
      <c r="B19" s="450" t="s">
        <v>79</v>
      </c>
      <c r="C19" s="451" t="s">
        <v>4</v>
      </c>
      <c r="D19" s="451" t="s">
        <v>64</v>
      </c>
      <c r="E19" s="452">
        <v>335</v>
      </c>
      <c r="F19" s="452">
        <v>393</v>
      </c>
      <c r="G19" s="472">
        <v>360</v>
      </c>
      <c r="H19" s="469">
        <v>70</v>
      </c>
      <c r="I19" s="452">
        <v>15</v>
      </c>
      <c r="J19" s="452"/>
      <c r="K19" s="452"/>
      <c r="L19" s="452">
        <v>85</v>
      </c>
      <c r="M19" s="452">
        <v>360</v>
      </c>
      <c r="N19" s="452">
        <v>370</v>
      </c>
      <c r="O19" s="456"/>
      <c r="P19" s="474"/>
    </row>
    <row r="20" spans="1:16">
      <c r="A20" s="548"/>
      <c r="B20" s="450" t="s">
        <v>80</v>
      </c>
      <c r="C20" s="451" t="s">
        <v>4</v>
      </c>
      <c r="D20" s="451" t="s">
        <v>64</v>
      </c>
      <c r="E20" s="452">
        <v>390</v>
      </c>
      <c r="F20" s="452">
        <v>380</v>
      </c>
      <c r="G20" s="472">
        <v>380</v>
      </c>
      <c r="H20" s="469">
        <v>82</v>
      </c>
      <c r="I20" s="452">
        <v>18</v>
      </c>
      <c r="J20" s="452"/>
      <c r="K20" s="452"/>
      <c r="L20" s="452">
        <v>100</v>
      </c>
      <c r="M20" s="452">
        <v>380</v>
      </c>
      <c r="N20" s="452">
        <v>390</v>
      </c>
      <c r="O20" s="456"/>
    </row>
    <row r="21" spans="1:16">
      <c r="A21" s="565" t="s">
        <v>81</v>
      </c>
      <c r="B21" s="461" t="s">
        <v>82</v>
      </c>
      <c r="C21" s="462"/>
      <c r="D21" s="475"/>
      <c r="E21" s="462"/>
      <c r="F21" s="462"/>
      <c r="G21" s="476"/>
      <c r="H21" s="477"/>
      <c r="I21" s="462"/>
      <c r="J21" s="462"/>
      <c r="K21" s="462"/>
      <c r="L21" s="462"/>
      <c r="M21" s="462"/>
      <c r="N21" s="462"/>
      <c r="O21" s="456"/>
    </row>
    <row r="22" spans="1:16">
      <c r="A22" s="565"/>
      <c r="B22" s="450" t="s">
        <v>83</v>
      </c>
      <c r="C22" s="471" t="s">
        <v>4</v>
      </c>
      <c r="D22" s="471" t="s">
        <v>64</v>
      </c>
      <c r="E22" s="472">
        <v>580</v>
      </c>
      <c r="F22" s="472">
        <v>582</v>
      </c>
      <c r="G22" s="472">
        <v>573</v>
      </c>
      <c r="H22" s="478">
        <v>573</v>
      </c>
      <c r="I22" s="452">
        <v>573</v>
      </c>
      <c r="J22" s="452"/>
      <c r="K22" s="472"/>
      <c r="L22" s="452">
        <v>573</v>
      </c>
      <c r="M22" s="472">
        <v>573</v>
      </c>
      <c r="N22" s="472">
        <v>573</v>
      </c>
      <c r="O22" s="456"/>
    </row>
    <row r="23" spans="1:16">
      <c r="A23" s="565"/>
      <c r="B23" s="450" t="s">
        <v>84</v>
      </c>
      <c r="C23" s="471" t="s">
        <v>4</v>
      </c>
      <c r="D23" s="471" t="s">
        <v>64</v>
      </c>
      <c r="E23" s="472">
        <v>70</v>
      </c>
      <c r="F23" s="472">
        <v>70</v>
      </c>
      <c r="G23" s="472">
        <v>69</v>
      </c>
      <c r="H23" s="478">
        <v>69</v>
      </c>
      <c r="I23" s="452">
        <v>123</v>
      </c>
      <c r="J23" s="452"/>
      <c r="K23" s="472"/>
      <c r="L23" s="452">
        <v>123</v>
      </c>
      <c r="M23" s="472">
        <v>69</v>
      </c>
      <c r="N23" s="472">
        <v>69</v>
      </c>
      <c r="O23" s="456"/>
    </row>
    <row r="24" spans="1:16">
      <c r="A24" s="565"/>
      <c r="B24" s="450" t="s">
        <v>85</v>
      </c>
      <c r="C24" s="471" t="s">
        <v>4</v>
      </c>
      <c r="D24" s="471" t="s">
        <v>64</v>
      </c>
      <c r="E24" s="472">
        <v>106</v>
      </c>
      <c r="F24" s="472">
        <v>104</v>
      </c>
      <c r="G24" s="472">
        <v>103</v>
      </c>
      <c r="H24" s="478">
        <v>103</v>
      </c>
      <c r="I24" s="452">
        <v>103</v>
      </c>
      <c r="J24" s="452"/>
      <c r="K24" s="472"/>
      <c r="L24" s="452">
        <v>103</v>
      </c>
      <c r="M24" s="472">
        <v>103</v>
      </c>
      <c r="N24" s="472">
        <v>103</v>
      </c>
      <c r="O24" s="456"/>
    </row>
    <row r="25" spans="1:16">
      <c r="A25" s="565"/>
      <c r="B25" s="450" t="s">
        <v>86</v>
      </c>
      <c r="C25" s="471" t="s">
        <v>4</v>
      </c>
      <c r="D25" s="471" t="s">
        <v>64</v>
      </c>
      <c r="E25" s="472">
        <v>459</v>
      </c>
      <c r="F25" s="472">
        <v>440</v>
      </c>
      <c r="G25" s="472">
        <v>436</v>
      </c>
      <c r="H25" s="478">
        <v>436</v>
      </c>
      <c r="I25" s="452">
        <v>433</v>
      </c>
      <c r="J25" s="452"/>
      <c r="K25" s="472"/>
      <c r="L25" s="452">
        <v>433</v>
      </c>
      <c r="M25" s="472">
        <v>436</v>
      </c>
      <c r="N25" s="472">
        <v>436</v>
      </c>
      <c r="O25" s="456"/>
    </row>
    <row r="26" spans="1:16">
      <c r="A26" s="565"/>
      <c r="B26" s="450" t="s">
        <v>87</v>
      </c>
      <c r="C26" s="471" t="s">
        <v>4</v>
      </c>
      <c r="D26" s="471" t="s">
        <v>64</v>
      </c>
      <c r="E26" s="472">
        <v>580</v>
      </c>
      <c r="F26" s="472">
        <v>584</v>
      </c>
      <c r="G26" s="472">
        <v>583</v>
      </c>
      <c r="H26" s="478">
        <v>578</v>
      </c>
      <c r="I26" s="472">
        <v>575</v>
      </c>
      <c r="J26" s="478"/>
      <c r="K26" s="472"/>
      <c r="L26" s="472">
        <v>575</v>
      </c>
      <c r="M26" s="472">
        <v>583</v>
      </c>
      <c r="N26" s="472">
        <v>583</v>
      </c>
      <c r="O26" s="456"/>
    </row>
    <row r="27" spans="1:16">
      <c r="A27" s="565"/>
      <c r="B27" s="450" t="s">
        <v>88</v>
      </c>
      <c r="C27" s="471" t="s">
        <v>4</v>
      </c>
      <c r="D27" s="471" t="s">
        <v>64</v>
      </c>
      <c r="E27" s="472">
        <v>3</v>
      </c>
      <c r="F27" s="472">
        <v>5</v>
      </c>
      <c r="G27" s="472">
        <v>5</v>
      </c>
      <c r="H27" s="478">
        <v>5</v>
      </c>
      <c r="I27" s="452">
        <v>5</v>
      </c>
      <c r="J27" s="452"/>
      <c r="K27" s="472"/>
      <c r="L27" s="452">
        <v>5</v>
      </c>
      <c r="M27" s="472">
        <v>5</v>
      </c>
      <c r="N27" s="472">
        <v>5</v>
      </c>
      <c r="O27" s="456"/>
    </row>
    <row r="28" spans="1:16">
      <c r="A28" s="565"/>
      <c r="B28" s="450" t="s">
        <v>89</v>
      </c>
      <c r="C28" s="471" t="s">
        <v>4</v>
      </c>
      <c r="D28" s="471" t="s">
        <v>64</v>
      </c>
      <c r="E28" s="472">
        <v>552</v>
      </c>
      <c r="F28" s="472">
        <v>544</v>
      </c>
      <c r="G28" s="472">
        <v>539</v>
      </c>
      <c r="H28" s="478">
        <v>539</v>
      </c>
      <c r="I28" s="452">
        <v>536</v>
      </c>
      <c r="J28" s="452"/>
      <c r="K28" s="472"/>
      <c r="L28" s="452">
        <v>536</v>
      </c>
      <c r="M28" s="472">
        <v>539</v>
      </c>
      <c r="N28" s="472">
        <v>539</v>
      </c>
      <c r="O28" s="456"/>
    </row>
    <row r="29" spans="1:16">
      <c r="A29" s="565"/>
      <c r="B29" s="450" t="s">
        <v>90</v>
      </c>
      <c r="C29" s="471" t="s">
        <v>4</v>
      </c>
      <c r="D29" s="471" t="s">
        <v>64</v>
      </c>
      <c r="E29" s="472">
        <v>13</v>
      </c>
      <c r="F29" s="472">
        <v>12</v>
      </c>
      <c r="G29" s="472">
        <v>11</v>
      </c>
      <c r="H29" s="478">
        <v>11</v>
      </c>
      <c r="I29" s="452">
        <v>11</v>
      </c>
      <c r="J29" s="452"/>
      <c r="K29" s="472"/>
      <c r="L29" s="452">
        <v>11</v>
      </c>
      <c r="M29" s="472">
        <v>11</v>
      </c>
      <c r="N29" s="472">
        <v>11</v>
      </c>
      <c r="O29" s="456"/>
    </row>
    <row r="30" spans="1:16">
      <c r="A30" s="565"/>
      <c r="B30" s="450" t="s">
        <v>91</v>
      </c>
      <c r="C30" s="471" t="s">
        <v>4</v>
      </c>
      <c r="D30" s="471" t="s">
        <v>64</v>
      </c>
      <c r="E30" s="472">
        <v>1</v>
      </c>
      <c r="F30" s="472">
        <v>3</v>
      </c>
      <c r="G30" s="472">
        <v>3</v>
      </c>
      <c r="H30" s="478">
        <v>3</v>
      </c>
      <c r="I30" s="452">
        <v>3</v>
      </c>
      <c r="J30" s="452"/>
      <c r="K30" s="472"/>
      <c r="L30" s="452">
        <v>3</v>
      </c>
      <c r="M30" s="472">
        <v>3</v>
      </c>
      <c r="N30" s="472">
        <v>3</v>
      </c>
      <c r="O30" s="456"/>
    </row>
    <row r="31" spans="1:16">
      <c r="A31" s="565"/>
      <c r="B31" s="450" t="s">
        <v>92</v>
      </c>
      <c r="C31" s="471" t="s">
        <v>4</v>
      </c>
      <c r="D31" s="471" t="s">
        <v>64</v>
      </c>
      <c r="E31" s="472">
        <v>12</v>
      </c>
      <c r="F31" s="472">
        <v>18</v>
      </c>
      <c r="G31" s="472">
        <v>23</v>
      </c>
      <c r="H31" s="478">
        <v>18</v>
      </c>
      <c r="I31" s="452">
        <v>18</v>
      </c>
      <c r="J31" s="452"/>
      <c r="K31" s="472"/>
      <c r="L31" s="452">
        <v>18</v>
      </c>
      <c r="M31" s="472">
        <v>23</v>
      </c>
      <c r="N31" s="472">
        <v>23</v>
      </c>
      <c r="O31" s="456"/>
    </row>
    <row r="32" spans="1:16">
      <c r="A32" s="565"/>
      <c r="B32" s="450" t="s">
        <v>93</v>
      </c>
      <c r="C32" s="471" t="s">
        <v>4</v>
      </c>
      <c r="D32" s="471" t="s">
        <v>64</v>
      </c>
      <c r="E32" s="472">
        <v>2</v>
      </c>
      <c r="F32" s="472">
        <v>2</v>
      </c>
      <c r="G32" s="472">
        <v>2</v>
      </c>
      <c r="H32" s="478">
        <v>2</v>
      </c>
      <c r="I32" s="452">
        <v>2</v>
      </c>
      <c r="J32" s="452"/>
      <c r="K32" s="472"/>
      <c r="L32" s="452">
        <v>2</v>
      </c>
      <c r="M32" s="472">
        <v>2</v>
      </c>
      <c r="N32" s="472">
        <v>2</v>
      </c>
      <c r="O32" s="456"/>
    </row>
    <row r="33" spans="1:15">
      <c r="A33" s="565"/>
      <c r="B33" s="461" t="s">
        <v>94</v>
      </c>
      <c r="C33" s="462"/>
      <c r="D33" s="475"/>
      <c r="E33" s="463"/>
      <c r="F33" s="463"/>
      <c r="G33" s="463"/>
      <c r="H33" s="477"/>
      <c r="I33" s="463"/>
      <c r="J33" s="463"/>
      <c r="K33" s="463"/>
      <c r="L33" s="463"/>
      <c r="M33" s="463"/>
      <c r="N33" s="463"/>
      <c r="O33" s="456"/>
    </row>
    <row r="34" spans="1:15">
      <c r="A34" s="565"/>
      <c r="B34" s="450" t="s">
        <v>95</v>
      </c>
      <c r="C34" s="451" t="s">
        <v>4</v>
      </c>
      <c r="D34" s="451" t="s">
        <v>64</v>
      </c>
      <c r="E34" s="452">
        <v>14</v>
      </c>
      <c r="F34" s="452">
        <v>8</v>
      </c>
      <c r="G34" s="452">
        <v>8</v>
      </c>
      <c r="H34" s="452">
        <v>8</v>
      </c>
      <c r="I34" s="452">
        <v>8</v>
      </c>
      <c r="J34" s="452"/>
      <c r="K34" s="452"/>
      <c r="L34" s="452">
        <v>8</v>
      </c>
      <c r="M34" s="452">
        <v>8</v>
      </c>
      <c r="N34" s="452">
        <v>8</v>
      </c>
      <c r="O34" s="456"/>
    </row>
    <row r="35" spans="1:15">
      <c r="A35" s="566"/>
      <c r="B35" s="450" t="s">
        <v>96</v>
      </c>
      <c r="C35" s="451" t="s">
        <v>4</v>
      </c>
      <c r="D35" s="451" t="s">
        <v>64</v>
      </c>
      <c r="E35" s="452">
        <v>936</v>
      </c>
      <c r="F35" s="452">
        <v>1049</v>
      </c>
      <c r="G35" s="452">
        <v>660</v>
      </c>
      <c r="H35" s="452">
        <v>1049</v>
      </c>
      <c r="I35" s="452">
        <v>1049</v>
      </c>
      <c r="J35" s="452"/>
      <c r="K35" s="452"/>
      <c r="L35" s="452">
        <v>1049</v>
      </c>
      <c r="M35" s="452">
        <v>660</v>
      </c>
      <c r="N35" s="452">
        <v>660</v>
      </c>
      <c r="O35" s="456"/>
    </row>
    <row r="36" spans="1:15">
      <c r="A36" s="566"/>
      <c r="B36" s="450" t="s">
        <v>97</v>
      </c>
      <c r="C36" s="451" t="s">
        <v>4</v>
      </c>
      <c r="D36" s="451" t="s">
        <v>64</v>
      </c>
      <c r="E36" s="452">
        <v>728</v>
      </c>
      <c r="F36" s="452">
        <v>810</v>
      </c>
      <c r="G36" s="452">
        <v>550</v>
      </c>
      <c r="H36" s="452">
        <v>810</v>
      </c>
      <c r="I36" s="452">
        <v>810</v>
      </c>
      <c r="J36" s="452"/>
      <c r="K36" s="452"/>
      <c r="L36" s="452">
        <v>810</v>
      </c>
      <c r="M36" s="452">
        <v>550</v>
      </c>
      <c r="N36" s="452">
        <v>550</v>
      </c>
      <c r="O36" s="456"/>
    </row>
    <row r="37" spans="1:15">
      <c r="A37" s="566"/>
      <c r="B37" s="450" t="s">
        <v>98</v>
      </c>
      <c r="C37" s="451" t="s">
        <v>4</v>
      </c>
      <c r="D37" s="451" t="s">
        <v>64</v>
      </c>
      <c r="E37" s="452">
        <v>208</v>
      </c>
      <c r="F37" s="452">
        <v>239</v>
      </c>
      <c r="G37" s="452">
        <v>110</v>
      </c>
      <c r="H37" s="452">
        <v>239</v>
      </c>
      <c r="I37" s="452">
        <v>239</v>
      </c>
      <c r="J37" s="452"/>
      <c r="K37" s="452"/>
      <c r="L37" s="452">
        <v>239</v>
      </c>
      <c r="M37" s="452">
        <v>110</v>
      </c>
      <c r="N37" s="452">
        <v>110</v>
      </c>
      <c r="O37" s="456"/>
    </row>
    <row r="38" spans="1:15">
      <c r="A38" s="566"/>
      <c r="B38" s="461" t="s">
        <v>99</v>
      </c>
      <c r="C38" s="462"/>
      <c r="D38" s="475"/>
      <c r="E38" s="463"/>
      <c r="F38" s="463"/>
      <c r="G38" s="463"/>
      <c r="H38" s="477"/>
      <c r="I38" s="463"/>
      <c r="J38" s="463"/>
      <c r="K38" s="463"/>
      <c r="L38" s="463"/>
      <c r="M38" s="463"/>
      <c r="N38" s="463"/>
      <c r="O38" s="456"/>
    </row>
    <row r="39" spans="1:15">
      <c r="A39" s="566"/>
      <c r="B39" s="450" t="s">
        <v>100</v>
      </c>
      <c r="C39" s="451" t="s">
        <v>66</v>
      </c>
      <c r="D39" s="451" t="s">
        <v>64</v>
      </c>
      <c r="E39" s="458">
        <v>5780250395</v>
      </c>
      <c r="F39" s="458">
        <v>6777657684</v>
      </c>
      <c r="G39" s="458">
        <v>8902263230.1800003</v>
      </c>
      <c r="H39" s="458">
        <v>8902263230.1800003</v>
      </c>
      <c r="I39" s="458">
        <v>8902263230.1800003</v>
      </c>
      <c r="J39" s="458"/>
      <c r="K39" s="458"/>
      <c r="L39" s="458">
        <v>8902263230.1800003</v>
      </c>
      <c r="M39" s="458">
        <v>10682715876.216</v>
      </c>
      <c r="N39" s="458">
        <v>12819259051.4592</v>
      </c>
      <c r="O39" s="456"/>
    </row>
    <row r="40" spans="1:15">
      <c r="A40" s="566"/>
      <c r="B40" s="450" t="s">
        <v>101</v>
      </c>
      <c r="C40" s="451" t="s">
        <v>66</v>
      </c>
      <c r="D40" s="451" t="s">
        <v>64</v>
      </c>
      <c r="E40" s="458">
        <v>5979598733.5600004</v>
      </c>
      <c r="F40" s="458">
        <v>7788461521.9399996</v>
      </c>
      <c r="G40" s="458">
        <v>8902263230.1800003</v>
      </c>
      <c r="H40" s="458">
        <v>8902263230.1800003</v>
      </c>
      <c r="I40" s="458">
        <v>8902263230.1800003</v>
      </c>
      <c r="J40" s="458"/>
      <c r="K40" s="458"/>
      <c r="L40" s="458">
        <v>8902263230.1800003</v>
      </c>
      <c r="M40" s="458">
        <v>10682715876.216</v>
      </c>
      <c r="N40" s="458">
        <v>12819259051.4592</v>
      </c>
      <c r="O40" s="456"/>
    </row>
    <row r="41" spans="1:15">
      <c r="A41" s="566"/>
      <c r="B41" s="450" t="s">
        <v>102</v>
      </c>
      <c r="C41" s="451" t="s">
        <v>66</v>
      </c>
      <c r="D41" s="451" t="s">
        <v>64</v>
      </c>
      <c r="E41" s="458">
        <v>5615245001.8199997</v>
      </c>
      <c r="F41" s="458">
        <v>7327167402.2399998</v>
      </c>
      <c r="G41" s="458">
        <v>8902263230.1800003</v>
      </c>
      <c r="H41" s="458">
        <v>1957622224.1099999</v>
      </c>
      <c r="I41" s="458">
        <v>2374020455.0300002</v>
      </c>
      <c r="J41" s="458"/>
      <c r="K41" s="458"/>
      <c r="L41" s="458">
        <v>2374020455.0300002</v>
      </c>
      <c r="M41" s="458">
        <v>10682715876.216</v>
      </c>
      <c r="N41" s="458">
        <v>12819259051.4592</v>
      </c>
      <c r="O41" s="456"/>
    </row>
    <row r="42" spans="1:15" ht="15.75" thickBot="1">
      <c r="A42" s="567"/>
      <c r="B42" s="450" t="s">
        <v>103</v>
      </c>
      <c r="C42" s="451" t="s">
        <v>104</v>
      </c>
      <c r="D42" s="451" t="s">
        <v>64</v>
      </c>
      <c r="E42" s="479">
        <v>0.93906719364042013</v>
      </c>
      <c r="F42" s="479">
        <v>0.94077211290053364</v>
      </c>
      <c r="G42" s="458">
        <v>0</v>
      </c>
      <c r="H42" s="479">
        <v>0.21990163326932061</v>
      </c>
      <c r="I42" s="479">
        <v>0.26667605682358581</v>
      </c>
      <c r="J42" s="479"/>
      <c r="K42" s="479"/>
      <c r="L42" s="479">
        <v>0.26667605682358581</v>
      </c>
      <c r="M42" s="458">
        <v>0</v>
      </c>
      <c r="N42" s="458">
        <v>0</v>
      </c>
      <c r="O42" s="456"/>
    </row>
    <row r="43" spans="1:15">
      <c r="H43" s="481"/>
      <c r="I43" s="481"/>
      <c r="L43" s="481"/>
    </row>
    <row r="44" spans="1:15">
      <c r="G44" s="482"/>
      <c r="L44" s="481"/>
    </row>
    <row r="45" spans="1:15">
      <c r="G45" s="482"/>
    </row>
    <row r="46" spans="1:15">
      <c r="H46" s="481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3622047244094491" right="0.19685039370078741" top="0.39370078740157483" bottom="0.35433070866141736" header="0.19685039370078741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opLeftCell="A88" workbookViewId="0">
      <selection activeCell="A36" sqref="A36:A37"/>
    </sheetView>
  </sheetViews>
  <sheetFormatPr baseColWidth="10" defaultRowHeight="12.75"/>
  <cols>
    <col min="1" max="1" width="1.5703125" customWidth="1"/>
    <col min="2" max="2" width="44.85546875" customWidth="1"/>
  </cols>
  <sheetData>
    <row r="1" spans="1:12">
      <c r="A1" s="315"/>
      <c r="B1" s="316"/>
      <c r="C1" s="316"/>
      <c r="D1" s="317"/>
      <c r="E1" s="317"/>
      <c r="F1" s="317"/>
      <c r="G1" s="317"/>
      <c r="H1" s="317"/>
      <c r="I1" s="318"/>
      <c r="J1" s="318"/>
      <c r="K1" s="318"/>
      <c r="L1" s="310"/>
    </row>
    <row r="2" spans="1:12" ht="23.25">
      <c r="A2" s="319"/>
      <c r="B2" s="569" t="s">
        <v>105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</row>
    <row r="3" spans="1:12" ht="23.25">
      <c r="A3" s="319"/>
      <c r="B3" s="569" t="s">
        <v>259</v>
      </c>
      <c r="C3" s="569"/>
      <c r="D3" s="569"/>
      <c r="E3" s="569"/>
      <c r="F3" s="569"/>
      <c r="G3" s="569"/>
      <c r="H3" s="569"/>
      <c r="I3" s="569"/>
      <c r="J3" s="569"/>
      <c r="K3" s="569"/>
      <c r="L3" s="569"/>
    </row>
    <row r="4" spans="1:12" ht="23.25">
      <c r="A4" s="319"/>
      <c r="B4" s="569" t="s">
        <v>106</v>
      </c>
      <c r="C4" s="569"/>
      <c r="D4" s="569"/>
      <c r="E4" s="569"/>
      <c r="F4" s="569"/>
      <c r="G4" s="569"/>
      <c r="H4" s="569"/>
      <c r="I4" s="569"/>
      <c r="J4" s="569"/>
      <c r="K4" s="569"/>
      <c r="L4" s="569"/>
    </row>
    <row r="5" spans="1:12" ht="4.5" customHeight="1">
      <c r="A5" s="319"/>
      <c r="B5" s="314"/>
      <c r="C5" s="314"/>
      <c r="D5" s="314"/>
      <c r="E5" s="320"/>
      <c r="F5" s="320"/>
      <c r="G5" s="314"/>
      <c r="H5" s="314"/>
      <c r="I5" s="321"/>
      <c r="J5" s="321"/>
      <c r="K5" s="322"/>
      <c r="L5" s="314"/>
    </row>
    <row r="6" spans="1:12" ht="23.25">
      <c r="A6" s="319"/>
      <c r="B6" s="569" t="s">
        <v>107</v>
      </c>
      <c r="C6" s="569"/>
      <c r="D6" s="569"/>
      <c r="E6" s="569"/>
      <c r="F6" s="569"/>
      <c r="G6" s="569"/>
      <c r="H6" s="569"/>
      <c r="I6" s="569"/>
      <c r="J6" s="569"/>
      <c r="K6" s="569"/>
      <c r="L6" s="569"/>
    </row>
    <row r="7" spans="1:12">
      <c r="A7" s="315"/>
      <c r="B7" s="323"/>
      <c r="C7" s="323"/>
      <c r="D7" s="320"/>
      <c r="E7" s="320"/>
      <c r="F7" s="320"/>
      <c r="G7" s="320"/>
      <c r="H7" s="320"/>
      <c r="I7" s="321"/>
      <c r="J7" s="321"/>
      <c r="K7" s="321"/>
      <c r="L7" s="324"/>
    </row>
    <row r="8" spans="1:12">
      <c r="A8" s="325"/>
      <c r="B8" s="570" t="s">
        <v>108</v>
      </c>
      <c r="C8" s="571" t="s">
        <v>260</v>
      </c>
      <c r="D8" s="571"/>
      <c r="E8" s="571"/>
      <c r="F8" s="572" t="s">
        <v>261</v>
      </c>
      <c r="G8" s="572"/>
      <c r="H8" s="572"/>
      <c r="I8" s="573" t="s">
        <v>262</v>
      </c>
      <c r="J8" s="573"/>
      <c r="K8" s="573"/>
      <c r="L8" s="572" t="s">
        <v>109</v>
      </c>
    </row>
    <row r="9" spans="1:12">
      <c r="A9" s="325"/>
      <c r="B9" s="570"/>
      <c r="C9" s="313" t="s">
        <v>110</v>
      </c>
      <c r="D9" s="313" t="s">
        <v>111</v>
      </c>
      <c r="E9" s="313" t="s">
        <v>112</v>
      </c>
      <c r="F9" s="312" t="s">
        <v>110</v>
      </c>
      <c r="G9" s="312" t="s">
        <v>111</v>
      </c>
      <c r="H9" s="312" t="s">
        <v>112</v>
      </c>
      <c r="I9" s="313" t="s">
        <v>110</v>
      </c>
      <c r="J9" s="313" t="s">
        <v>111</v>
      </c>
      <c r="K9" s="311" t="s">
        <v>112</v>
      </c>
      <c r="L9" s="572"/>
    </row>
    <row r="10" spans="1:12">
      <c r="A10" s="326"/>
      <c r="B10" s="327"/>
      <c r="C10" s="328"/>
      <c r="D10" s="313"/>
      <c r="E10" s="313"/>
      <c r="F10" s="329"/>
      <c r="G10" s="329"/>
      <c r="H10" s="329"/>
      <c r="I10" s="330"/>
      <c r="J10" s="330"/>
      <c r="K10" s="330"/>
      <c r="L10" s="324"/>
    </row>
    <row r="11" spans="1:12">
      <c r="A11" s="331"/>
      <c r="B11" s="332" t="s">
        <v>113</v>
      </c>
      <c r="C11" s="333"/>
      <c r="D11" s="334"/>
      <c r="E11" s="334"/>
      <c r="F11" s="335"/>
      <c r="G11" s="335"/>
      <c r="H11" s="335"/>
      <c r="I11" s="335"/>
      <c r="J11" s="335"/>
      <c r="K11" s="335"/>
      <c r="L11" s="336"/>
    </row>
    <row r="12" spans="1:12">
      <c r="A12" s="326"/>
      <c r="B12" s="327"/>
      <c r="C12" s="328"/>
      <c r="D12" s="313"/>
      <c r="E12" s="313"/>
      <c r="F12" s="329"/>
      <c r="G12" s="329"/>
      <c r="H12" s="329"/>
      <c r="I12" s="330"/>
      <c r="J12" s="330"/>
      <c r="K12" s="330"/>
      <c r="L12" s="324"/>
    </row>
    <row r="13" spans="1:12">
      <c r="A13" s="337"/>
      <c r="B13" s="338" t="s">
        <v>114</v>
      </c>
      <c r="C13" s="339">
        <v>1.71</v>
      </c>
      <c r="D13" s="339">
        <v>0.69047619047619002</v>
      </c>
      <c r="E13" s="340">
        <v>40.378724589250901</v>
      </c>
      <c r="F13" s="341">
        <v>1.71</v>
      </c>
      <c r="G13" s="341">
        <v>0</v>
      </c>
      <c r="H13" s="342">
        <v>0</v>
      </c>
      <c r="I13" s="343">
        <v>1.71</v>
      </c>
      <c r="J13" s="343">
        <v>0</v>
      </c>
      <c r="K13" s="344">
        <v>0</v>
      </c>
      <c r="L13" s="344">
        <v>13.459574863083599</v>
      </c>
    </row>
    <row r="14" spans="1:12">
      <c r="A14" s="315"/>
      <c r="B14" s="345" t="s">
        <v>115</v>
      </c>
      <c r="C14" s="346">
        <v>1.7</v>
      </c>
      <c r="D14" s="346">
        <v>1.7</v>
      </c>
      <c r="E14" s="347">
        <v>100</v>
      </c>
      <c r="F14" s="348">
        <v>2.5499999999999998</v>
      </c>
      <c r="G14" s="348">
        <v>0</v>
      </c>
      <c r="H14" s="349">
        <v>0</v>
      </c>
      <c r="I14" s="350">
        <v>1.7</v>
      </c>
      <c r="J14" s="350">
        <v>0</v>
      </c>
      <c r="K14" s="344">
        <v>0</v>
      </c>
      <c r="L14" s="344">
        <v>33.3333333333333</v>
      </c>
    </row>
    <row r="15" spans="1:12">
      <c r="A15" s="351"/>
      <c r="B15" s="338" t="s">
        <v>116</v>
      </c>
      <c r="C15" s="339">
        <v>1.889</v>
      </c>
      <c r="D15" s="339">
        <v>2.3722084367245699</v>
      </c>
      <c r="E15" s="340">
        <v>125.580118407865</v>
      </c>
      <c r="F15" s="341">
        <v>1.853</v>
      </c>
      <c r="G15" s="341">
        <v>0.74529914529914498</v>
      </c>
      <c r="H15" s="342">
        <v>40.221216691804898</v>
      </c>
      <c r="I15" s="343">
        <v>1.853</v>
      </c>
      <c r="J15" s="343">
        <v>1.44216524216524</v>
      </c>
      <c r="K15" s="344">
        <v>77.828669301955898</v>
      </c>
      <c r="L15" s="344">
        <v>81.210001467208599</v>
      </c>
    </row>
    <row r="16" spans="1:12">
      <c r="A16" s="315"/>
      <c r="B16" s="345" t="s">
        <v>117</v>
      </c>
      <c r="C16" s="352">
        <v>11</v>
      </c>
      <c r="D16" s="352">
        <v>11</v>
      </c>
      <c r="E16" s="347">
        <v>100</v>
      </c>
      <c r="F16" s="348">
        <v>11</v>
      </c>
      <c r="G16" s="348">
        <v>11</v>
      </c>
      <c r="H16" s="349">
        <v>100</v>
      </c>
      <c r="I16" s="350">
        <v>11</v>
      </c>
      <c r="J16" s="350">
        <v>11</v>
      </c>
      <c r="K16" s="344">
        <v>100</v>
      </c>
      <c r="L16" s="344">
        <v>100</v>
      </c>
    </row>
    <row r="17" spans="1:12" ht="23.25">
      <c r="A17" s="351"/>
      <c r="B17" s="353" t="s">
        <v>118</v>
      </c>
      <c r="C17" s="339">
        <v>4.1665999999999999</v>
      </c>
      <c r="D17" s="339">
        <v>21.288902871517301</v>
      </c>
      <c r="E17" s="340">
        <v>510.94184398591801</v>
      </c>
      <c r="F17" s="354">
        <v>4.1665999999999999</v>
      </c>
      <c r="G17" s="354">
        <v>11.425000000000001</v>
      </c>
      <c r="H17" s="342">
        <v>274.20438727019598</v>
      </c>
      <c r="I17" s="343">
        <v>4.1665999999999999</v>
      </c>
      <c r="J17" s="343">
        <v>3.5901795184346801</v>
      </c>
      <c r="K17" s="344">
        <v>86.165687093425703</v>
      </c>
      <c r="L17" s="344">
        <v>290.43730611651301</v>
      </c>
    </row>
    <row r="18" spans="1:12">
      <c r="A18" s="355"/>
      <c r="B18" s="356" t="s">
        <v>119</v>
      </c>
      <c r="C18" s="352">
        <v>3.165</v>
      </c>
      <c r="D18" s="352">
        <v>3.1725417439703101</v>
      </c>
      <c r="E18" s="347">
        <v>100.23828574945701</v>
      </c>
      <c r="F18" s="357">
        <v>3.165</v>
      </c>
      <c r="G18" s="357">
        <v>1.5530303030303001</v>
      </c>
      <c r="H18" s="349">
        <v>49.0688879314472</v>
      </c>
      <c r="I18" s="350">
        <v>4.37</v>
      </c>
      <c r="J18" s="350">
        <v>4.8777224328466602</v>
      </c>
      <c r="K18" s="344">
        <v>111.618362307704</v>
      </c>
      <c r="L18" s="344">
        <v>86.975178662869297</v>
      </c>
    </row>
    <row r="19" spans="1:12">
      <c r="A19" s="358"/>
      <c r="B19" s="359" t="s">
        <v>120</v>
      </c>
      <c r="C19" s="339">
        <v>11.25</v>
      </c>
      <c r="D19" s="339">
        <v>11.2487562189055</v>
      </c>
      <c r="E19" s="340">
        <v>99.988944168048604</v>
      </c>
      <c r="F19" s="360">
        <v>11.16</v>
      </c>
      <c r="G19" s="360">
        <v>10.249448123620301</v>
      </c>
      <c r="H19" s="342">
        <v>91.8409330073505</v>
      </c>
      <c r="I19" s="343">
        <v>11.16</v>
      </c>
      <c r="J19" s="343">
        <v>19.6745762711864</v>
      </c>
      <c r="K19" s="344">
        <v>176.295486300954</v>
      </c>
      <c r="L19" s="344">
        <v>122.70845449211799</v>
      </c>
    </row>
    <row r="20" spans="1:12">
      <c r="A20" s="355"/>
      <c r="B20" s="356" t="s">
        <v>121</v>
      </c>
      <c r="C20" s="361">
        <v>3</v>
      </c>
      <c r="D20" s="361">
        <v>2.1071428571428599</v>
      </c>
      <c r="E20" s="362">
        <v>70.238095238095198</v>
      </c>
      <c r="F20" s="357">
        <v>2.7</v>
      </c>
      <c r="G20" s="357">
        <v>2</v>
      </c>
      <c r="H20" s="349">
        <v>74.074074074074105</v>
      </c>
      <c r="I20" s="350">
        <v>2.7</v>
      </c>
      <c r="J20" s="350">
        <v>3</v>
      </c>
      <c r="K20" s="344">
        <v>111.111111111111</v>
      </c>
      <c r="L20" s="344">
        <v>85.141093474426796</v>
      </c>
    </row>
    <row r="21" spans="1:12">
      <c r="A21" s="351"/>
      <c r="B21" s="338" t="s">
        <v>122</v>
      </c>
      <c r="C21" s="363">
        <v>3.45</v>
      </c>
      <c r="D21" s="363">
        <v>2.1232002656609499</v>
      </c>
      <c r="E21" s="364">
        <v>61.542036685824598</v>
      </c>
      <c r="F21" s="354">
        <v>2.42</v>
      </c>
      <c r="G21" s="354">
        <v>2.16842529558321</v>
      </c>
      <c r="H21" s="342">
        <v>89.604351057157402</v>
      </c>
      <c r="I21" s="343">
        <v>102.42</v>
      </c>
      <c r="J21" s="343">
        <v>3.01824726048409</v>
      </c>
      <c r="K21" s="344">
        <v>2.9469315177544302</v>
      </c>
      <c r="L21" s="344">
        <v>51.3644397535788</v>
      </c>
    </row>
    <row r="22" spans="1:12">
      <c r="A22" s="355"/>
      <c r="B22" s="356" t="s">
        <v>123</v>
      </c>
      <c r="C22" s="365">
        <v>2</v>
      </c>
      <c r="D22" s="365">
        <v>0</v>
      </c>
      <c r="E22" s="362">
        <v>0</v>
      </c>
      <c r="F22" s="366">
        <v>2</v>
      </c>
      <c r="G22" s="366">
        <v>0</v>
      </c>
      <c r="H22" s="349">
        <v>0</v>
      </c>
      <c r="I22" s="350">
        <v>2</v>
      </c>
      <c r="J22" s="350">
        <v>0</v>
      </c>
      <c r="K22" s="344">
        <v>0</v>
      </c>
      <c r="L22" s="344">
        <v>0</v>
      </c>
    </row>
    <row r="23" spans="1:12">
      <c r="A23" s="351"/>
      <c r="B23" s="338" t="s">
        <v>124</v>
      </c>
      <c r="C23" s="365">
        <v>2</v>
      </c>
      <c r="D23" s="365">
        <v>0</v>
      </c>
      <c r="E23" s="340">
        <v>0</v>
      </c>
      <c r="F23" s="367">
        <v>2</v>
      </c>
      <c r="G23" s="367">
        <v>0</v>
      </c>
      <c r="H23" s="342">
        <v>0</v>
      </c>
      <c r="I23" s="343">
        <v>2</v>
      </c>
      <c r="J23" s="343">
        <v>0</v>
      </c>
      <c r="K23" s="344">
        <v>0</v>
      </c>
      <c r="L23" s="344">
        <v>0</v>
      </c>
    </row>
    <row r="24" spans="1:12">
      <c r="A24" s="355"/>
      <c r="B24" s="356" t="s">
        <v>125</v>
      </c>
      <c r="C24" s="365">
        <v>2</v>
      </c>
      <c r="D24" s="365">
        <v>0</v>
      </c>
      <c r="E24" s="362">
        <v>0</v>
      </c>
      <c r="F24" s="366">
        <v>1</v>
      </c>
      <c r="G24" s="366">
        <v>1</v>
      </c>
      <c r="H24" s="349">
        <v>100</v>
      </c>
      <c r="I24" s="350">
        <v>1</v>
      </c>
      <c r="J24" s="350">
        <v>1</v>
      </c>
      <c r="K24" s="344">
        <v>100</v>
      </c>
      <c r="L24" s="344">
        <v>66.6666666666667</v>
      </c>
    </row>
    <row r="25" spans="1:12">
      <c r="A25" s="351"/>
      <c r="B25" s="338" t="s">
        <v>126</v>
      </c>
      <c r="C25" s="368">
        <v>2</v>
      </c>
      <c r="D25" s="368">
        <v>0</v>
      </c>
      <c r="E25" s="340">
        <v>0</v>
      </c>
      <c r="F25" s="367">
        <v>1</v>
      </c>
      <c r="G25" s="367">
        <v>0</v>
      </c>
      <c r="H25" s="342">
        <v>0</v>
      </c>
      <c r="I25" s="343">
        <v>1</v>
      </c>
      <c r="J25" s="343">
        <v>0</v>
      </c>
      <c r="K25" s="344">
        <v>0</v>
      </c>
      <c r="L25" s="344">
        <v>0</v>
      </c>
    </row>
    <row r="26" spans="1:12">
      <c r="A26" s="355"/>
      <c r="B26" s="356" t="s">
        <v>127</v>
      </c>
      <c r="C26" s="365">
        <v>2</v>
      </c>
      <c r="D26" s="365">
        <v>0</v>
      </c>
      <c r="E26" s="362">
        <v>0</v>
      </c>
      <c r="F26" s="366">
        <v>1</v>
      </c>
      <c r="G26" s="366">
        <v>1</v>
      </c>
      <c r="H26" s="349">
        <v>100</v>
      </c>
      <c r="I26" s="350">
        <v>1</v>
      </c>
      <c r="J26" s="350">
        <v>1</v>
      </c>
      <c r="K26" s="344">
        <v>100</v>
      </c>
      <c r="L26" s="344">
        <v>66.6666666666667</v>
      </c>
    </row>
    <row r="27" spans="1:12">
      <c r="A27" s="351"/>
      <c r="B27" s="338" t="s">
        <v>128</v>
      </c>
      <c r="C27" s="368">
        <v>2</v>
      </c>
      <c r="D27" s="368">
        <v>0</v>
      </c>
      <c r="E27" s="340">
        <v>0</v>
      </c>
      <c r="F27" s="367">
        <v>2</v>
      </c>
      <c r="G27" s="367">
        <v>0</v>
      </c>
      <c r="H27" s="342">
        <v>0</v>
      </c>
      <c r="I27" s="343">
        <v>1</v>
      </c>
      <c r="J27" s="343">
        <v>0</v>
      </c>
      <c r="K27" s="344">
        <v>0</v>
      </c>
      <c r="L27" s="344">
        <v>0</v>
      </c>
    </row>
    <row r="28" spans="1:12">
      <c r="A28" s="355"/>
      <c r="B28" s="356" t="s">
        <v>129</v>
      </c>
      <c r="C28" s="365">
        <v>2</v>
      </c>
      <c r="D28" s="365">
        <v>0</v>
      </c>
      <c r="E28" s="362">
        <v>0</v>
      </c>
      <c r="F28" s="366">
        <v>2</v>
      </c>
      <c r="G28" s="366">
        <v>2</v>
      </c>
      <c r="H28" s="349">
        <v>100</v>
      </c>
      <c r="I28" s="350">
        <v>1</v>
      </c>
      <c r="J28" s="350">
        <v>1</v>
      </c>
      <c r="K28" s="344">
        <v>100</v>
      </c>
      <c r="L28" s="344">
        <v>66.6666666666667</v>
      </c>
    </row>
    <row r="29" spans="1:12">
      <c r="A29" s="351"/>
      <c r="B29" s="338" t="s">
        <v>130</v>
      </c>
      <c r="C29" s="368">
        <v>1.022</v>
      </c>
      <c r="D29" s="368">
        <v>0</v>
      </c>
      <c r="E29" s="340">
        <v>0</v>
      </c>
      <c r="F29" s="367">
        <v>3.5150000000000001</v>
      </c>
      <c r="G29" s="367">
        <v>2.8041056849008998</v>
      </c>
      <c r="H29" s="342">
        <v>79.775410665744005</v>
      </c>
      <c r="I29" s="343">
        <v>3.5150000000000001</v>
      </c>
      <c r="J29" s="343">
        <v>2.3687061991507399</v>
      </c>
      <c r="K29" s="344">
        <v>67.388512066877297</v>
      </c>
      <c r="L29" s="344">
        <v>49.0546409108738</v>
      </c>
    </row>
    <row r="30" spans="1:12">
      <c r="A30" s="369"/>
      <c r="B30" s="370" t="s">
        <v>131</v>
      </c>
      <c r="C30" s="371">
        <v>2</v>
      </c>
      <c r="D30" s="371">
        <v>0</v>
      </c>
      <c r="E30" s="362">
        <v>0</v>
      </c>
      <c r="F30" s="366">
        <v>2</v>
      </c>
      <c r="G30" s="366">
        <v>2</v>
      </c>
      <c r="H30" s="349">
        <v>100</v>
      </c>
      <c r="I30" s="350">
        <v>2</v>
      </c>
      <c r="J30" s="350">
        <v>2</v>
      </c>
      <c r="K30" s="344">
        <v>100</v>
      </c>
      <c r="L30" s="344">
        <v>66.6666666666667</v>
      </c>
    </row>
    <row r="31" spans="1:12">
      <c r="A31" s="351"/>
      <c r="B31" s="338" t="s">
        <v>132</v>
      </c>
      <c r="C31" s="339">
        <v>2</v>
      </c>
      <c r="D31" s="339">
        <v>0</v>
      </c>
      <c r="E31" s="340">
        <v>0</v>
      </c>
      <c r="F31" s="372">
        <v>2</v>
      </c>
      <c r="G31" s="372">
        <v>2</v>
      </c>
      <c r="H31" s="342">
        <v>100</v>
      </c>
      <c r="I31" s="343">
        <v>2</v>
      </c>
      <c r="J31" s="343">
        <v>2</v>
      </c>
      <c r="K31" s="344">
        <v>100</v>
      </c>
      <c r="L31" s="344">
        <v>66.6666666666667</v>
      </c>
    </row>
    <row r="32" spans="1:12">
      <c r="A32" s="355"/>
      <c r="B32" s="356" t="s">
        <v>133</v>
      </c>
      <c r="C32" s="361">
        <v>1.85</v>
      </c>
      <c r="D32" s="361">
        <v>0</v>
      </c>
      <c r="E32" s="362">
        <v>0</v>
      </c>
      <c r="F32" s="373">
        <v>1.85</v>
      </c>
      <c r="G32" s="373">
        <v>0.91304347826086996</v>
      </c>
      <c r="H32" s="349">
        <v>49.353701527614597</v>
      </c>
      <c r="I32" s="350">
        <v>1.85</v>
      </c>
      <c r="J32" s="350">
        <v>0.91521739130434798</v>
      </c>
      <c r="K32" s="344">
        <v>49.471210340775599</v>
      </c>
      <c r="L32" s="344">
        <v>32.941637289463401</v>
      </c>
    </row>
    <row r="33" spans="1:12">
      <c r="A33" s="351"/>
      <c r="B33" s="338" t="s">
        <v>134</v>
      </c>
      <c r="C33" s="339">
        <v>1.96</v>
      </c>
      <c r="D33" s="339">
        <v>0</v>
      </c>
      <c r="E33" s="340">
        <v>0</v>
      </c>
      <c r="F33" s="372">
        <v>1.96</v>
      </c>
      <c r="G33" s="372">
        <v>1.94</v>
      </c>
      <c r="H33" s="342">
        <v>98.979591836734699</v>
      </c>
      <c r="I33" s="343">
        <v>1.96</v>
      </c>
      <c r="J33" s="343">
        <v>1.9490000000000001</v>
      </c>
      <c r="K33" s="344">
        <v>99.438775510204096</v>
      </c>
      <c r="L33" s="344">
        <v>66.139455782312893</v>
      </c>
    </row>
    <row r="34" spans="1:12">
      <c r="A34" s="355"/>
      <c r="B34" s="356" t="s">
        <v>135</v>
      </c>
      <c r="C34" s="365">
        <v>1.96</v>
      </c>
      <c r="D34" s="365">
        <v>0</v>
      </c>
      <c r="E34" s="362">
        <v>0</v>
      </c>
      <c r="F34" s="366">
        <v>1.96</v>
      </c>
      <c r="G34" s="366">
        <v>1.90133333333333</v>
      </c>
      <c r="H34" s="349">
        <v>97.006802721088405</v>
      </c>
      <c r="I34" s="350">
        <v>1.96</v>
      </c>
      <c r="J34" s="350">
        <v>1.92977777777778</v>
      </c>
      <c r="K34" s="344">
        <v>98.458049886621296</v>
      </c>
      <c r="L34" s="344">
        <v>65.1549508692366</v>
      </c>
    </row>
    <row r="35" spans="1:12">
      <c r="A35" s="351"/>
      <c r="B35" s="338" t="s">
        <v>136</v>
      </c>
      <c r="C35" s="363">
        <v>1.96</v>
      </c>
      <c r="D35" s="363">
        <v>0</v>
      </c>
      <c r="E35" s="340">
        <v>0</v>
      </c>
      <c r="F35" s="372">
        <v>1.96</v>
      </c>
      <c r="G35" s="372">
        <v>1.8879999999999999</v>
      </c>
      <c r="H35" s="342">
        <v>96.326530612244895</v>
      </c>
      <c r="I35" s="343">
        <v>1.96</v>
      </c>
      <c r="J35" s="343">
        <v>1.972</v>
      </c>
      <c r="K35" s="344">
        <v>100.612244897959</v>
      </c>
      <c r="L35" s="344">
        <v>65.646258503401398</v>
      </c>
    </row>
    <row r="36" spans="1:12">
      <c r="A36" s="355"/>
      <c r="B36" s="356" t="s">
        <v>137</v>
      </c>
      <c r="C36" s="361">
        <v>3.46</v>
      </c>
      <c r="D36" s="361">
        <v>1.4868749999999999</v>
      </c>
      <c r="E36" s="362">
        <v>42.973265895953801</v>
      </c>
      <c r="F36" s="366">
        <v>3.46</v>
      </c>
      <c r="G36" s="366">
        <v>8.6965473145779999</v>
      </c>
      <c r="H36" s="349">
        <v>251.34529810919099</v>
      </c>
      <c r="I36" s="350">
        <v>3.46</v>
      </c>
      <c r="J36" s="350">
        <v>4.7925071931896497</v>
      </c>
      <c r="K36" s="344">
        <v>138.511768589296</v>
      </c>
      <c r="L36" s="344">
        <v>144.27677753148001</v>
      </c>
    </row>
    <row r="37" spans="1:12">
      <c r="A37" s="351"/>
      <c r="B37" s="338" t="s">
        <v>138</v>
      </c>
      <c r="C37" s="339">
        <v>2</v>
      </c>
      <c r="D37" s="339">
        <v>0</v>
      </c>
      <c r="E37" s="340">
        <v>0</v>
      </c>
      <c r="F37" s="372">
        <v>2</v>
      </c>
      <c r="G37" s="372">
        <v>0</v>
      </c>
      <c r="H37" s="342">
        <v>0</v>
      </c>
      <c r="I37" s="343">
        <v>2</v>
      </c>
      <c r="J37" s="343">
        <v>0</v>
      </c>
      <c r="K37" s="344">
        <v>0</v>
      </c>
      <c r="L37" s="344">
        <v>0</v>
      </c>
    </row>
    <row r="38" spans="1:12">
      <c r="A38" s="355"/>
      <c r="B38" s="356" t="s">
        <v>139</v>
      </c>
      <c r="C38" s="352">
        <v>2</v>
      </c>
      <c r="D38" s="352">
        <v>0</v>
      </c>
      <c r="E38" s="362">
        <v>0</v>
      </c>
      <c r="F38" s="373">
        <v>2</v>
      </c>
      <c r="G38" s="373">
        <v>2</v>
      </c>
      <c r="H38" s="349">
        <v>100</v>
      </c>
      <c r="I38" s="350">
        <v>2</v>
      </c>
      <c r="J38" s="350">
        <v>2</v>
      </c>
      <c r="K38" s="344">
        <v>100</v>
      </c>
      <c r="L38" s="344">
        <v>66.6666666666667</v>
      </c>
    </row>
    <row r="39" spans="1:12">
      <c r="A39" s="351"/>
      <c r="B39" s="338" t="s">
        <v>140</v>
      </c>
      <c r="C39" s="339">
        <v>2</v>
      </c>
      <c r="D39" s="339">
        <v>0</v>
      </c>
      <c r="E39" s="340">
        <v>0</v>
      </c>
      <c r="F39" s="372">
        <v>2</v>
      </c>
      <c r="G39" s="372">
        <v>0</v>
      </c>
      <c r="H39" s="342">
        <v>0</v>
      </c>
      <c r="I39" s="343">
        <v>2</v>
      </c>
      <c r="J39" s="343">
        <v>0</v>
      </c>
      <c r="K39" s="344">
        <v>0</v>
      </c>
      <c r="L39" s="344">
        <v>0</v>
      </c>
    </row>
    <row r="40" spans="1:12">
      <c r="A40" s="355"/>
      <c r="B40" s="356" t="s">
        <v>141</v>
      </c>
      <c r="C40" s="352">
        <v>2</v>
      </c>
      <c r="D40" s="352">
        <v>0</v>
      </c>
      <c r="E40" s="362">
        <v>0</v>
      </c>
      <c r="F40" s="373">
        <v>2</v>
      </c>
      <c r="G40" s="373">
        <v>0</v>
      </c>
      <c r="H40" s="349">
        <v>0</v>
      </c>
      <c r="I40" s="350">
        <v>2</v>
      </c>
      <c r="J40" s="350">
        <v>0</v>
      </c>
      <c r="K40" s="344">
        <v>0</v>
      </c>
      <c r="L40" s="344">
        <v>0</v>
      </c>
    </row>
    <row r="41" spans="1:12">
      <c r="A41" s="351"/>
      <c r="B41" s="338" t="s">
        <v>142</v>
      </c>
      <c r="C41" s="339">
        <v>2</v>
      </c>
      <c r="D41" s="339">
        <v>0</v>
      </c>
      <c r="E41" s="340">
        <v>0</v>
      </c>
      <c r="F41" s="372">
        <v>2</v>
      </c>
      <c r="G41" s="372">
        <v>0</v>
      </c>
      <c r="H41" s="342">
        <v>0</v>
      </c>
      <c r="I41" s="343">
        <v>0</v>
      </c>
      <c r="J41" s="343">
        <v>0</v>
      </c>
      <c r="K41" s="344">
        <v>0</v>
      </c>
      <c r="L41" s="344">
        <v>0</v>
      </c>
    </row>
    <row r="42" spans="1:12">
      <c r="A42" s="355"/>
      <c r="B42" s="356" t="s">
        <v>143</v>
      </c>
      <c r="C42" s="352">
        <v>2</v>
      </c>
      <c r="D42" s="352">
        <v>0</v>
      </c>
      <c r="E42" s="362">
        <v>0</v>
      </c>
      <c r="F42" s="373">
        <v>2</v>
      </c>
      <c r="G42" s="373">
        <v>0</v>
      </c>
      <c r="H42" s="349">
        <v>0</v>
      </c>
      <c r="I42" s="350">
        <v>2</v>
      </c>
      <c r="J42" s="350">
        <v>0</v>
      </c>
      <c r="K42" s="344">
        <v>0</v>
      </c>
      <c r="L42" s="344">
        <v>0</v>
      </c>
    </row>
    <row r="43" spans="1:12">
      <c r="A43" s="351"/>
      <c r="B43" s="338" t="s">
        <v>144</v>
      </c>
      <c r="C43" s="368">
        <v>2.5453000000000001</v>
      </c>
      <c r="D43" s="368">
        <v>0</v>
      </c>
      <c r="E43" s="340">
        <v>0</v>
      </c>
      <c r="F43" s="367">
        <v>2.5453000000000001</v>
      </c>
      <c r="G43" s="367">
        <v>2.5937856469771399</v>
      </c>
      <c r="H43" s="342">
        <v>101.904908929287</v>
      </c>
      <c r="I43" s="343">
        <v>2.5453000000000001</v>
      </c>
      <c r="J43" s="343">
        <v>2.6324069071611702</v>
      </c>
      <c r="K43" s="344">
        <v>103.42226484741199</v>
      </c>
      <c r="L43" s="344">
        <v>68.442391258899406</v>
      </c>
    </row>
    <row r="44" spans="1:12">
      <c r="A44" s="355"/>
      <c r="B44" s="356" t="s">
        <v>145</v>
      </c>
      <c r="C44" s="352">
        <v>2.37</v>
      </c>
      <c r="D44" s="352">
        <v>0</v>
      </c>
      <c r="E44" s="362">
        <v>0</v>
      </c>
      <c r="F44" s="373">
        <v>2.37</v>
      </c>
      <c r="G44" s="373">
        <v>2.45200034563207</v>
      </c>
      <c r="H44" s="349">
        <v>103.45993019544601</v>
      </c>
      <c r="I44" s="350">
        <v>2.37</v>
      </c>
      <c r="J44" s="350">
        <v>2.45200034563207</v>
      </c>
      <c r="K44" s="344">
        <v>103.45993019544601</v>
      </c>
      <c r="L44" s="344">
        <v>68.973286796964103</v>
      </c>
    </row>
    <row r="45" spans="1:12">
      <c r="A45" s="351"/>
      <c r="B45" s="338" t="s">
        <v>146</v>
      </c>
      <c r="C45" s="339">
        <v>2.4</v>
      </c>
      <c r="D45" s="339">
        <v>0</v>
      </c>
      <c r="E45" s="340">
        <v>0</v>
      </c>
      <c r="F45" s="372">
        <v>2.4</v>
      </c>
      <c r="G45" s="372">
        <v>2.4091036283928702</v>
      </c>
      <c r="H45" s="342">
        <v>100.379317849703</v>
      </c>
      <c r="I45" s="343">
        <v>2.4</v>
      </c>
      <c r="J45" s="343">
        <v>2.3316420014094401</v>
      </c>
      <c r="K45" s="344">
        <v>97.151750058726805</v>
      </c>
      <c r="L45" s="344">
        <v>65.843689302810006</v>
      </c>
    </row>
    <row r="46" spans="1:12">
      <c r="A46" s="355"/>
      <c r="B46" s="356" t="s">
        <v>147</v>
      </c>
      <c r="C46" s="352">
        <v>97.4</v>
      </c>
      <c r="D46" s="352">
        <v>0.179526355996945</v>
      </c>
      <c r="E46" s="362">
        <v>0.18431864065394701</v>
      </c>
      <c r="F46" s="366">
        <v>1.4</v>
      </c>
      <c r="G46" s="366">
        <v>0.179526355996945</v>
      </c>
      <c r="H46" s="349">
        <v>12.8233111426389</v>
      </c>
      <c r="I46" s="350">
        <v>2.36</v>
      </c>
      <c r="J46" s="350">
        <v>0.179526355996945</v>
      </c>
      <c r="K46" s="344">
        <v>7.6070489829213797</v>
      </c>
      <c r="L46" s="344">
        <v>6.8715595887380703</v>
      </c>
    </row>
    <row r="47" spans="1:12" ht="22.5">
      <c r="A47" s="351"/>
      <c r="B47" s="338" t="s">
        <v>148</v>
      </c>
      <c r="C47" s="374">
        <v>7.157</v>
      </c>
      <c r="D47" s="374">
        <v>7</v>
      </c>
      <c r="E47" s="340">
        <v>97.806343439988794</v>
      </c>
      <c r="F47" s="354">
        <v>7.157</v>
      </c>
      <c r="G47" s="354">
        <v>6</v>
      </c>
      <c r="H47" s="342">
        <v>83.834008662847594</v>
      </c>
      <c r="I47" s="343">
        <v>9.157</v>
      </c>
      <c r="J47" s="343">
        <v>9</v>
      </c>
      <c r="K47" s="344">
        <v>98.285464671835797</v>
      </c>
      <c r="L47" s="344">
        <v>93.308605591557395</v>
      </c>
    </row>
    <row r="48" spans="1:12">
      <c r="A48" s="315"/>
      <c r="B48" s="375"/>
      <c r="C48" s="376"/>
      <c r="D48" s="376"/>
      <c r="E48" s="377"/>
      <c r="F48" s="378"/>
      <c r="G48" s="378"/>
      <c r="H48" s="379"/>
      <c r="I48" s="380"/>
      <c r="J48" s="380"/>
      <c r="K48" s="381"/>
      <c r="L48" s="324"/>
    </row>
    <row r="49" spans="1:12">
      <c r="A49" s="331"/>
      <c r="B49" s="382" t="s">
        <v>149</v>
      </c>
      <c r="C49" s="333"/>
      <c r="D49" s="383"/>
      <c r="E49" s="383"/>
      <c r="F49" s="382"/>
      <c r="G49" s="382"/>
      <c r="H49" s="382"/>
      <c r="I49" s="382"/>
      <c r="J49" s="382"/>
      <c r="K49" s="382"/>
      <c r="L49" s="336"/>
    </row>
    <row r="50" spans="1:12">
      <c r="A50" s="315"/>
      <c r="B50" s="375"/>
      <c r="C50" s="376"/>
      <c r="D50" s="376"/>
      <c r="E50" s="377"/>
      <c r="F50" s="378"/>
      <c r="G50" s="378"/>
      <c r="H50" s="379"/>
      <c r="I50" s="380"/>
      <c r="J50" s="380"/>
      <c r="K50" s="381"/>
      <c r="L50" s="324"/>
    </row>
    <row r="51" spans="1:12">
      <c r="A51" s="351"/>
      <c r="B51" s="338" t="s">
        <v>150</v>
      </c>
      <c r="C51" s="384">
        <v>2.64</v>
      </c>
      <c r="D51" s="384">
        <v>2.6749999999999998</v>
      </c>
      <c r="E51" s="340">
        <v>101.325757575758</v>
      </c>
      <c r="F51" s="354">
        <v>2.64</v>
      </c>
      <c r="G51" s="354">
        <v>2.6749999999999998</v>
      </c>
      <c r="H51" s="385">
        <v>101.325757575758</v>
      </c>
      <c r="I51" s="343">
        <v>2.64</v>
      </c>
      <c r="J51" s="343">
        <v>2.69345238095238</v>
      </c>
      <c r="K51" s="344">
        <v>102.02471139971099</v>
      </c>
      <c r="L51" s="344">
        <v>101.558742183742</v>
      </c>
    </row>
    <row r="52" spans="1:12">
      <c r="A52" s="315"/>
      <c r="B52" s="345" t="s">
        <v>151</v>
      </c>
      <c r="C52" s="386">
        <v>1.75</v>
      </c>
      <c r="D52" s="386">
        <v>2</v>
      </c>
      <c r="E52" s="362">
        <v>114.28571428571399</v>
      </c>
      <c r="F52" s="387">
        <v>2.6</v>
      </c>
      <c r="G52" s="387">
        <v>3</v>
      </c>
      <c r="H52" s="388">
        <v>115.384615384615</v>
      </c>
      <c r="I52" s="343">
        <v>2.6</v>
      </c>
      <c r="J52" s="343">
        <v>3</v>
      </c>
      <c r="K52" s="344">
        <v>115.384615384615</v>
      </c>
      <c r="L52" s="344">
        <v>115.01831501831499</v>
      </c>
    </row>
    <row r="53" spans="1:12">
      <c r="A53" s="351"/>
      <c r="B53" s="338" t="s">
        <v>152</v>
      </c>
      <c r="C53" s="384">
        <v>2.35</v>
      </c>
      <c r="D53" s="384">
        <v>1.6666666666666701</v>
      </c>
      <c r="E53" s="340">
        <v>70.921985815602795</v>
      </c>
      <c r="F53" s="354">
        <v>3.45</v>
      </c>
      <c r="G53" s="354">
        <v>2.4583333333333299</v>
      </c>
      <c r="H53" s="385">
        <v>71.256038647343004</v>
      </c>
      <c r="I53" s="343">
        <v>3.25</v>
      </c>
      <c r="J53" s="343">
        <v>2.6333333333333302</v>
      </c>
      <c r="K53" s="344">
        <v>81.025641025640994</v>
      </c>
      <c r="L53" s="344">
        <v>74.401221829528893</v>
      </c>
    </row>
    <row r="54" spans="1:12">
      <c r="A54" s="315"/>
      <c r="B54" s="345" t="s">
        <v>153</v>
      </c>
      <c r="C54" s="386">
        <v>6.65</v>
      </c>
      <c r="D54" s="386">
        <v>7</v>
      </c>
      <c r="E54" s="362">
        <v>105.26315789473701</v>
      </c>
      <c r="F54" s="389">
        <v>6.65</v>
      </c>
      <c r="G54" s="389">
        <v>7</v>
      </c>
      <c r="H54" s="388">
        <v>105.26315789473701</v>
      </c>
      <c r="I54" s="343">
        <v>6.65</v>
      </c>
      <c r="J54" s="343">
        <v>7</v>
      </c>
      <c r="K54" s="344">
        <v>105.26315789473701</v>
      </c>
      <c r="L54" s="344">
        <v>105.26315789473701</v>
      </c>
    </row>
    <row r="55" spans="1:12">
      <c r="A55" s="351"/>
      <c r="B55" s="338" t="s">
        <v>154</v>
      </c>
      <c r="C55" s="390">
        <v>12.2</v>
      </c>
      <c r="D55" s="390">
        <v>3.1434291121656499</v>
      </c>
      <c r="E55" s="364">
        <v>25.765812394800399</v>
      </c>
      <c r="F55" s="354">
        <v>12.2</v>
      </c>
      <c r="G55" s="354">
        <v>9.4582049893502607</v>
      </c>
      <c r="H55" s="385">
        <v>77.526270404510299</v>
      </c>
      <c r="I55" s="343">
        <v>12.2</v>
      </c>
      <c r="J55" s="343">
        <v>9.3193779972557405</v>
      </c>
      <c r="K55" s="344">
        <v>76.388344239801199</v>
      </c>
      <c r="L55" s="344">
        <v>59.893475679703997</v>
      </c>
    </row>
    <row r="56" spans="1:12">
      <c r="A56" s="315"/>
      <c r="B56" s="345" t="s">
        <v>137</v>
      </c>
      <c r="C56" s="386">
        <v>2.1</v>
      </c>
      <c r="D56" s="386">
        <v>4.2514619883040998</v>
      </c>
      <c r="E56" s="362">
        <v>202.450570871624</v>
      </c>
      <c r="F56" s="389">
        <v>2.1</v>
      </c>
      <c r="G56" s="389">
        <v>3.0916043425070798</v>
      </c>
      <c r="H56" s="349">
        <v>147.21925440509901</v>
      </c>
      <c r="I56" s="343">
        <v>2.1</v>
      </c>
      <c r="J56" s="343">
        <v>3.2887709137709198</v>
      </c>
      <c r="K56" s="344">
        <v>156.60813875099601</v>
      </c>
      <c r="L56" s="344">
        <v>168.759321342573</v>
      </c>
    </row>
    <row r="57" spans="1:12">
      <c r="A57" s="351"/>
      <c r="B57" s="338" t="s">
        <v>155</v>
      </c>
      <c r="C57" s="384">
        <v>2.7</v>
      </c>
      <c r="D57" s="384">
        <v>2.6471466666666701</v>
      </c>
      <c r="E57" s="340">
        <v>98.042469135802506</v>
      </c>
      <c r="F57" s="354">
        <v>2.7</v>
      </c>
      <c r="G57" s="354">
        <v>0</v>
      </c>
      <c r="H57" s="342">
        <v>0</v>
      </c>
      <c r="I57" s="343">
        <v>2.7</v>
      </c>
      <c r="J57" s="343">
        <v>0</v>
      </c>
      <c r="K57" s="344">
        <v>0</v>
      </c>
      <c r="L57" s="344">
        <v>32.680823045267502</v>
      </c>
    </row>
    <row r="58" spans="1:12">
      <c r="A58" s="315"/>
      <c r="B58" s="345" t="s">
        <v>156</v>
      </c>
      <c r="C58" s="386">
        <v>2.4</v>
      </c>
      <c r="D58" s="386">
        <v>2.46</v>
      </c>
      <c r="E58" s="362">
        <v>102.5</v>
      </c>
      <c r="F58" s="389">
        <v>2.4</v>
      </c>
      <c r="G58" s="389">
        <v>2.5</v>
      </c>
      <c r="H58" s="349">
        <v>104.166666666667</v>
      </c>
      <c r="I58" s="343">
        <v>2.4</v>
      </c>
      <c r="J58" s="343">
        <v>3</v>
      </c>
      <c r="K58" s="344">
        <v>125</v>
      </c>
      <c r="L58" s="344">
        <v>110.555555555556</v>
      </c>
    </row>
    <row r="59" spans="1:12">
      <c r="A59" s="351"/>
      <c r="B59" s="338" t="s">
        <v>157</v>
      </c>
      <c r="C59" s="384">
        <v>3.5</v>
      </c>
      <c r="D59" s="384">
        <v>2.85</v>
      </c>
      <c r="E59" s="340">
        <v>81.428571428571402</v>
      </c>
      <c r="F59" s="354">
        <v>0.8</v>
      </c>
      <c r="G59" s="354">
        <v>0.8</v>
      </c>
      <c r="H59" s="342">
        <v>100</v>
      </c>
      <c r="I59" s="343">
        <v>3.5</v>
      </c>
      <c r="J59" s="343">
        <v>0.8</v>
      </c>
      <c r="K59" s="344">
        <v>22.8571428571429</v>
      </c>
      <c r="L59" s="344">
        <v>68.095238095238102</v>
      </c>
    </row>
    <row r="60" spans="1:12">
      <c r="A60" s="315"/>
      <c r="B60" s="345" t="s">
        <v>158</v>
      </c>
      <c r="C60" s="352">
        <v>1.01</v>
      </c>
      <c r="D60" s="352">
        <v>3</v>
      </c>
      <c r="E60" s="362">
        <v>0</v>
      </c>
      <c r="F60" s="389">
        <v>1</v>
      </c>
      <c r="G60" s="389">
        <v>1</v>
      </c>
      <c r="H60" s="349">
        <v>100</v>
      </c>
      <c r="I60" s="343">
        <v>1</v>
      </c>
      <c r="J60" s="343">
        <v>1</v>
      </c>
      <c r="K60" s="344">
        <v>100</v>
      </c>
      <c r="L60" s="344">
        <v>66.6666666666667</v>
      </c>
    </row>
    <row r="61" spans="1:12">
      <c r="A61" s="391"/>
      <c r="B61" s="338" t="s">
        <v>159</v>
      </c>
      <c r="C61" s="339">
        <v>1.9</v>
      </c>
      <c r="D61" s="339">
        <v>0</v>
      </c>
      <c r="E61" s="340">
        <v>0</v>
      </c>
      <c r="F61" s="354">
        <v>1.9</v>
      </c>
      <c r="G61" s="354">
        <v>2</v>
      </c>
      <c r="H61" s="342">
        <v>105.26315789473701</v>
      </c>
      <c r="I61" s="343">
        <v>1.9</v>
      </c>
      <c r="J61" s="343">
        <v>2</v>
      </c>
      <c r="K61" s="344">
        <v>105.26315789473701</v>
      </c>
      <c r="L61" s="344">
        <v>70.175438596491205</v>
      </c>
    </row>
    <row r="62" spans="1:12">
      <c r="A62" s="315"/>
      <c r="B62" s="375"/>
      <c r="C62" s="376"/>
      <c r="D62" s="392"/>
      <c r="E62" s="393"/>
      <c r="F62" s="394"/>
      <c r="G62" s="394"/>
      <c r="H62" s="395"/>
      <c r="I62" s="396"/>
      <c r="J62" s="396"/>
      <c r="K62" s="397"/>
      <c r="L62" s="324"/>
    </row>
    <row r="63" spans="1:12">
      <c r="A63" s="398"/>
      <c r="B63" s="382" t="s">
        <v>160</v>
      </c>
      <c r="C63" s="333"/>
      <c r="D63" s="383"/>
      <c r="E63" s="383"/>
      <c r="F63" s="382"/>
      <c r="G63" s="382"/>
      <c r="H63" s="382"/>
      <c r="I63" s="382"/>
      <c r="J63" s="382"/>
      <c r="K63" s="382"/>
      <c r="L63" s="336"/>
    </row>
    <row r="64" spans="1:12">
      <c r="A64" s="315"/>
      <c r="B64" s="375"/>
      <c r="C64" s="376"/>
      <c r="D64" s="399"/>
      <c r="E64" s="400"/>
      <c r="F64" s="401"/>
      <c r="G64" s="401"/>
      <c r="H64" s="402"/>
      <c r="I64" s="403"/>
      <c r="J64" s="403"/>
      <c r="K64" s="404"/>
      <c r="L64" s="324"/>
    </row>
    <row r="65" spans="1:12">
      <c r="A65" s="315"/>
      <c r="B65" s="345" t="s">
        <v>161</v>
      </c>
      <c r="C65" s="352">
        <v>2.89</v>
      </c>
      <c r="D65" s="352">
        <v>2.8944444444444399</v>
      </c>
      <c r="E65" s="362">
        <v>100.15378700499799</v>
      </c>
      <c r="F65" s="389">
        <v>2.89</v>
      </c>
      <c r="G65" s="389">
        <v>2.8944444444444399</v>
      </c>
      <c r="H65" s="349">
        <v>100.15378700499799</v>
      </c>
      <c r="I65" s="343">
        <v>2.89</v>
      </c>
      <c r="J65" s="343">
        <v>2.8944444444444399</v>
      </c>
      <c r="K65" s="344">
        <v>100.15378700499799</v>
      </c>
      <c r="L65" s="344">
        <v>100.15378700499799</v>
      </c>
    </row>
    <row r="66" spans="1:12">
      <c r="A66" s="351"/>
      <c r="B66" s="338" t="s">
        <v>162</v>
      </c>
      <c r="C66" s="339">
        <v>2.4900000000000002</v>
      </c>
      <c r="D66" s="339">
        <v>1.9954732094960299</v>
      </c>
      <c r="E66" s="340">
        <v>80.139486325141604</v>
      </c>
      <c r="F66" s="354">
        <v>2.4900000000000002</v>
      </c>
      <c r="G66" s="354">
        <v>1.9954732094960299</v>
      </c>
      <c r="H66" s="342">
        <v>80.139486325141604</v>
      </c>
      <c r="I66" s="343">
        <v>2.4900000000000002</v>
      </c>
      <c r="J66" s="343">
        <v>1.9954732094960299</v>
      </c>
      <c r="K66" s="344">
        <v>80.139486325141604</v>
      </c>
      <c r="L66" s="344">
        <v>80.139486325141604</v>
      </c>
    </row>
    <row r="67" spans="1:12">
      <c r="A67" s="315"/>
      <c r="B67" s="405"/>
      <c r="C67" s="376"/>
      <c r="D67" s="406"/>
      <c r="E67" s="407"/>
      <c r="F67" s="405"/>
      <c r="G67" s="405"/>
      <c r="H67" s="408"/>
      <c r="I67" s="409"/>
      <c r="J67" s="409"/>
      <c r="K67" s="410"/>
      <c r="L67" s="323"/>
    </row>
    <row r="68" spans="1:12">
      <c r="A68" s="398"/>
      <c r="B68" s="411" t="s">
        <v>163</v>
      </c>
      <c r="C68" s="412"/>
      <c r="D68" s="413"/>
      <c r="E68" s="413"/>
      <c r="F68" s="414"/>
      <c r="G68" s="414"/>
      <c r="H68" s="414"/>
      <c r="I68" s="414"/>
      <c r="J68" s="414"/>
      <c r="K68" s="414"/>
      <c r="L68" s="336"/>
    </row>
    <row r="69" spans="1:12">
      <c r="A69" s="315"/>
      <c r="B69" s="415"/>
      <c r="C69" s="310"/>
      <c r="D69" s="376"/>
      <c r="E69" s="393"/>
      <c r="F69" s="394"/>
      <c r="G69" s="394"/>
      <c r="H69" s="395"/>
      <c r="I69" s="396"/>
      <c r="J69" s="396"/>
      <c r="K69" s="397"/>
      <c r="L69" s="324"/>
    </row>
    <row r="70" spans="1:12">
      <c r="A70" s="315"/>
      <c r="B70" s="345" t="s">
        <v>164</v>
      </c>
      <c r="C70" s="416">
        <v>2.7</v>
      </c>
      <c r="D70" s="416">
        <v>2.7189542483660101</v>
      </c>
      <c r="E70" s="362">
        <v>100</v>
      </c>
      <c r="F70" s="389">
        <v>2.7</v>
      </c>
      <c r="G70" s="389">
        <v>1.8974358974359</v>
      </c>
      <c r="H70" s="349">
        <v>70.275403608736895</v>
      </c>
      <c r="I70" s="343">
        <v>2.7</v>
      </c>
      <c r="J70" s="343">
        <v>1.8705882352941201</v>
      </c>
      <c r="K70" s="344">
        <v>69.281045751633997</v>
      </c>
      <c r="L70" s="344">
        <v>79.852149786790307</v>
      </c>
    </row>
    <row r="71" spans="1:12">
      <c r="A71" s="351"/>
      <c r="B71" s="338" t="s">
        <v>165</v>
      </c>
      <c r="C71" s="390">
        <v>1.82</v>
      </c>
      <c r="D71" s="390">
        <v>1.9622641509434</v>
      </c>
      <c r="E71" s="340">
        <v>107.81671159029599</v>
      </c>
      <c r="F71" s="354">
        <v>1.82</v>
      </c>
      <c r="G71" s="354">
        <v>1.9871794871794899</v>
      </c>
      <c r="H71" s="342">
        <v>109.18568610876299</v>
      </c>
      <c r="I71" s="343">
        <v>1.82</v>
      </c>
      <c r="J71" s="343">
        <v>1.9638554216867501</v>
      </c>
      <c r="K71" s="344">
        <v>107.904144048722</v>
      </c>
      <c r="L71" s="344">
        <v>108.302180582594</v>
      </c>
    </row>
    <row r="72" spans="1:12">
      <c r="A72" s="315"/>
      <c r="B72" s="345" t="s">
        <v>166</v>
      </c>
      <c r="C72" s="352">
        <v>1.85</v>
      </c>
      <c r="D72" s="352">
        <v>2</v>
      </c>
      <c r="E72" s="362">
        <v>108.108108108108</v>
      </c>
      <c r="F72" s="389">
        <v>1.85</v>
      </c>
      <c r="G72" s="389">
        <v>1.8571428571428601</v>
      </c>
      <c r="H72" s="349">
        <v>100.3861003861</v>
      </c>
      <c r="I72" s="343">
        <v>1.85</v>
      </c>
      <c r="J72" s="343">
        <v>1.875</v>
      </c>
      <c r="K72" s="344">
        <v>101.351351351351</v>
      </c>
      <c r="L72" s="344">
        <v>103.281853281853</v>
      </c>
    </row>
    <row r="73" spans="1:12">
      <c r="A73" s="351"/>
      <c r="B73" s="338" t="s">
        <v>167</v>
      </c>
      <c r="C73" s="339">
        <v>1.0900000000000001</v>
      </c>
      <c r="D73" s="339">
        <v>1</v>
      </c>
      <c r="E73" s="340">
        <v>91.743119266055004</v>
      </c>
      <c r="F73" s="354">
        <v>1.0900000000000001</v>
      </c>
      <c r="G73" s="354">
        <v>1</v>
      </c>
      <c r="H73" s="342">
        <v>91.743119266055004</v>
      </c>
      <c r="I73" s="343">
        <v>1.0900000000000001</v>
      </c>
      <c r="J73" s="343">
        <v>1</v>
      </c>
      <c r="K73" s="344">
        <v>91.743119266055004</v>
      </c>
      <c r="L73" s="344">
        <v>91.743119266055004</v>
      </c>
    </row>
    <row r="74" spans="1:12">
      <c r="A74" s="315"/>
      <c r="B74" s="417" t="s">
        <v>168</v>
      </c>
      <c r="C74" s="371">
        <v>0.24399999999999999</v>
      </c>
      <c r="D74" s="371">
        <v>0</v>
      </c>
      <c r="E74" s="362">
        <v>0</v>
      </c>
      <c r="F74" s="387">
        <v>0.27779999999999999</v>
      </c>
      <c r="G74" s="387">
        <v>0.27777777777777801</v>
      </c>
      <c r="H74" s="349">
        <v>99.992000639948898</v>
      </c>
      <c r="I74" s="343">
        <v>0.25</v>
      </c>
      <c r="J74" s="343">
        <v>0.25312499999999999</v>
      </c>
      <c r="K74" s="344">
        <v>101.25</v>
      </c>
      <c r="L74" s="344">
        <v>67.080666879982999</v>
      </c>
    </row>
    <row r="75" spans="1:12">
      <c r="A75" s="315"/>
      <c r="B75" s="375"/>
      <c r="C75" s="376"/>
      <c r="D75" s="392"/>
      <c r="E75" s="393"/>
      <c r="F75" s="394"/>
      <c r="G75" s="394"/>
      <c r="H75" s="395"/>
      <c r="I75" s="396"/>
      <c r="J75" s="396"/>
      <c r="K75" s="397"/>
      <c r="L75" s="324"/>
    </row>
    <row r="76" spans="1:12" ht="22.5">
      <c r="A76" s="398"/>
      <c r="B76" s="411" t="s">
        <v>169</v>
      </c>
      <c r="C76" s="412"/>
      <c r="D76" s="418"/>
      <c r="E76" s="419"/>
      <c r="F76" s="420"/>
      <c r="G76" s="420"/>
      <c r="H76" s="421"/>
      <c r="I76" s="420"/>
      <c r="J76" s="420"/>
      <c r="K76" s="421"/>
      <c r="L76" s="336"/>
    </row>
    <row r="77" spans="1:12">
      <c r="A77" s="315"/>
      <c r="B77" s="375"/>
      <c r="C77" s="376"/>
      <c r="D77" s="392"/>
      <c r="E77" s="393"/>
      <c r="F77" s="394"/>
      <c r="G77" s="394"/>
      <c r="H77" s="395"/>
      <c r="I77" s="396"/>
      <c r="J77" s="396"/>
      <c r="K77" s="397"/>
      <c r="L77" s="324"/>
    </row>
    <row r="78" spans="1:12">
      <c r="A78" s="351"/>
      <c r="B78" s="338" t="s">
        <v>170</v>
      </c>
      <c r="C78" s="339">
        <v>1.1000000000000001</v>
      </c>
      <c r="D78" s="339">
        <v>1.0967741935483899</v>
      </c>
      <c r="E78" s="340">
        <v>99.706744868035202</v>
      </c>
      <c r="F78" s="354">
        <v>1.1000000000000001</v>
      </c>
      <c r="G78" s="354">
        <v>1.0952380952381</v>
      </c>
      <c r="H78" s="342">
        <v>99.567099567099604</v>
      </c>
      <c r="I78" s="343">
        <v>1.1000000000000001</v>
      </c>
      <c r="J78" s="343">
        <v>1.1000000000000001</v>
      </c>
      <c r="K78" s="344">
        <v>100</v>
      </c>
      <c r="L78" s="344">
        <v>99.757948145044907</v>
      </c>
    </row>
    <row r="79" spans="1:12">
      <c r="A79" s="315"/>
      <c r="B79" s="345" t="s">
        <v>171</v>
      </c>
      <c r="C79" s="352">
        <v>4</v>
      </c>
      <c r="D79" s="352">
        <v>1.36498599439776</v>
      </c>
      <c r="E79" s="362">
        <v>0</v>
      </c>
      <c r="F79" s="389">
        <v>1</v>
      </c>
      <c r="G79" s="389">
        <v>11</v>
      </c>
      <c r="H79" s="349">
        <v>1100</v>
      </c>
      <c r="I79" s="343">
        <v>2.1</v>
      </c>
      <c r="J79" s="343">
        <v>2.1</v>
      </c>
      <c r="K79" s="344">
        <v>100</v>
      </c>
      <c r="L79" s="344">
        <v>400</v>
      </c>
    </row>
    <row r="80" spans="1:12">
      <c r="A80" s="422"/>
      <c r="B80" s="338" t="s">
        <v>172</v>
      </c>
      <c r="C80" s="384">
        <v>1.0226999999999999</v>
      </c>
      <c r="D80" s="384">
        <v>1.4769230769230799</v>
      </c>
      <c r="E80" s="340">
        <v>144.414107453122</v>
      </c>
      <c r="F80" s="354">
        <v>1.0226999999999999</v>
      </c>
      <c r="G80" s="354">
        <v>1</v>
      </c>
      <c r="H80" s="342">
        <v>97.780385254717899</v>
      </c>
      <c r="I80" s="343">
        <v>1.0226999999999999</v>
      </c>
      <c r="J80" s="343">
        <v>1.5901639344262299</v>
      </c>
      <c r="K80" s="344">
        <v>155.48684212635499</v>
      </c>
      <c r="L80" s="344">
        <v>132.56044494473201</v>
      </c>
    </row>
    <row r="81" spans="1:12">
      <c r="A81" s="423"/>
      <c r="B81" s="356" t="s">
        <v>173</v>
      </c>
      <c r="C81" s="386">
        <v>2.91</v>
      </c>
      <c r="D81" s="386">
        <v>2.4659090909090899</v>
      </c>
      <c r="E81" s="362">
        <v>84.739144017494496</v>
      </c>
      <c r="F81" s="357">
        <v>2.92</v>
      </c>
      <c r="G81" s="357">
        <v>2.2380952380952399</v>
      </c>
      <c r="H81" s="424">
        <v>76.647097195042505</v>
      </c>
      <c r="I81" s="343">
        <v>2.92</v>
      </c>
      <c r="J81" s="343">
        <v>2.7738095238095299</v>
      </c>
      <c r="K81" s="344">
        <v>94.993476842792006</v>
      </c>
      <c r="L81" s="344">
        <v>85.459906018442993</v>
      </c>
    </row>
    <row r="82" spans="1:12">
      <c r="A82" s="422"/>
      <c r="B82" s="338" t="s">
        <v>174</v>
      </c>
      <c r="C82" s="384">
        <v>2.4500000000000002</v>
      </c>
      <c r="D82" s="384">
        <v>1.8</v>
      </c>
      <c r="E82" s="340">
        <v>73.469387755102005</v>
      </c>
      <c r="F82" s="354">
        <v>3.1</v>
      </c>
      <c r="G82" s="354">
        <v>3</v>
      </c>
      <c r="H82" s="342">
        <v>96.774193548387103</v>
      </c>
      <c r="I82" s="343">
        <v>3.1</v>
      </c>
      <c r="J82" s="343">
        <v>2.4666666666666699</v>
      </c>
      <c r="K82" s="344">
        <v>79.569892473118301</v>
      </c>
      <c r="L82" s="344">
        <v>83.271157925535803</v>
      </c>
    </row>
    <row r="83" spans="1:12">
      <c r="A83" s="423"/>
      <c r="B83" s="356"/>
      <c r="C83" s="376"/>
      <c r="D83" s="392"/>
      <c r="E83" s="362"/>
      <c r="F83" s="425"/>
      <c r="G83" s="425"/>
      <c r="H83" s="424"/>
      <c r="I83" s="425"/>
      <c r="J83" s="425"/>
      <c r="K83" s="424"/>
      <c r="L83" s="426"/>
    </row>
    <row r="84" spans="1:12">
      <c r="A84" s="315"/>
      <c r="B84" s="427"/>
      <c r="C84" s="376"/>
      <c r="D84" s="392"/>
      <c r="E84" s="393"/>
      <c r="F84" s="396"/>
      <c r="G84" s="396"/>
      <c r="H84" s="397"/>
      <c r="I84" s="396"/>
      <c r="J84" s="396"/>
      <c r="K84" s="397"/>
      <c r="L84" s="324"/>
    </row>
    <row r="85" spans="1:12" ht="22.5">
      <c r="A85" s="398"/>
      <c r="B85" s="411" t="s">
        <v>175</v>
      </c>
      <c r="C85" s="412"/>
      <c r="D85" s="418"/>
      <c r="E85" s="419"/>
      <c r="F85" s="420"/>
      <c r="G85" s="420"/>
      <c r="H85" s="421"/>
      <c r="I85" s="420"/>
      <c r="J85" s="420"/>
      <c r="K85" s="421"/>
      <c r="L85" s="336"/>
    </row>
    <row r="86" spans="1:12">
      <c r="A86" s="315"/>
      <c r="B86" s="375"/>
      <c r="C86" s="376"/>
      <c r="D86" s="392"/>
      <c r="E86" s="393"/>
      <c r="F86" s="394"/>
      <c r="G86" s="394"/>
      <c r="H86" s="395"/>
      <c r="I86" s="396"/>
      <c r="J86" s="396"/>
      <c r="K86" s="397"/>
      <c r="L86" s="324"/>
    </row>
    <row r="87" spans="1:12">
      <c r="A87" s="315"/>
      <c r="B87" s="345" t="s">
        <v>176</v>
      </c>
      <c r="C87" s="361">
        <v>1.92</v>
      </c>
      <c r="D87" s="361">
        <v>2</v>
      </c>
      <c r="E87" s="362">
        <v>104.166666666667</v>
      </c>
      <c r="F87" s="389">
        <v>1.92</v>
      </c>
      <c r="G87" s="389">
        <v>2</v>
      </c>
      <c r="H87" s="349">
        <v>104.166666666667</v>
      </c>
      <c r="I87" s="343">
        <v>1.92</v>
      </c>
      <c r="J87" s="343">
        <v>1.9348118279569899</v>
      </c>
      <c r="K87" s="344">
        <v>100.77144937276</v>
      </c>
      <c r="L87" s="344">
        <v>103.034927568698</v>
      </c>
    </row>
    <row r="88" spans="1:12">
      <c r="A88" s="351"/>
      <c r="B88" s="338" t="s">
        <v>177</v>
      </c>
      <c r="C88" s="384">
        <v>2.2999999999999998</v>
      </c>
      <c r="D88" s="384">
        <v>2.3505474992601401</v>
      </c>
      <c r="E88" s="340">
        <v>102.19771735913601</v>
      </c>
      <c r="F88" s="354">
        <v>2.2999999999999998</v>
      </c>
      <c r="G88" s="354">
        <v>2.4922370088719901</v>
      </c>
      <c r="H88" s="342">
        <v>108.358130820521</v>
      </c>
      <c r="I88" s="343">
        <v>2.2999999999999998</v>
      </c>
      <c r="J88" s="343">
        <v>2.2903709550118401</v>
      </c>
      <c r="K88" s="344">
        <v>99.5813458700799</v>
      </c>
      <c r="L88" s="344">
        <v>103.379064683246</v>
      </c>
    </row>
    <row r="89" spans="1:12">
      <c r="A89" s="355"/>
      <c r="B89" s="356" t="s">
        <v>178</v>
      </c>
      <c r="C89" s="386">
        <v>2</v>
      </c>
      <c r="D89" s="386">
        <v>2</v>
      </c>
      <c r="E89" s="362">
        <v>100</v>
      </c>
      <c r="F89" s="373">
        <v>2</v>
      </c>
      <c r="G89" s="373">
        <v>2</v>
      </c>
      <c r="H89" s="349">
        <v>100</v>
      </c>
      <c r="I89" s="343">
        <v>2</v>
      </c>
      <c r="J89" s="343">
        <v>2</v>
      </c>
      <c r="K89" s="344">
        <v>100</v>
      </c>
      <c r="L89" s="344">
        <v>100</v>
      </c>
    </row>
    <row r="90" spans="1:12">
      <c r="A90" s="351"/>
      <c r="B90" s="338" t="s">
        <v>179</v>
      </c>
      <c r="C90" s="384">
        <v>0.5</v>
      </c>
      <c r="D90" s="384">
        <v>0.5</v>
      </c>
      <c r="E90" s="340">
        <v>100</v>
      </c>
      <c r="F90" s="372">
        <v>0.5</v>
      </c>
      <c r="G90" s="372">
        <v>0.5</v>
      </c>
      <c r="H90" s="342">
        <v>100</v>
      </c>
      <c r="I90" s="343">
        <v>0.5</v>
      </c>
      <c r="J90" s="343">
        <v>0.5</v>
      </c>
      <c r="K90" s="344">
        <v>100</v>
      </c>
      <c r="L90" s="344">
        <v>100</v>
      </c>
    </row>
    <row r="91" spans="1:12">
      <c r="A91" s="315"/>
      <c r="B91" s="405"/>
      <c r="C91" s="376"/>
      <c r="D91" s="406"/>
      <c r="E91" s="407"/>
      <c r="F91" s="405"/>
      <c r="G91" s="405"/>
      <c r="H91" s="408"/>
      <c r="I91" s="409"/>
      <c r="J91" s="409"/>
      <c r="K91" s="410"/>
      <c r="L91" s="324"/>
    </row>
    <row r="92" spans="1:12" ht="22.5">
      <c r="A92" s="398"/>
      <c r="B92" s="411" t="s">
        <v>180</v>
      </c>
      <c r="C92" s="412"/>
      <c r="D92" s="418"/>
      <c r="E92" s="419"/>
      <c r="F92" s="420"/>
      <c r="G92" s="420"/>
      <c r="H92" s="421"/>
      <c r="I92" s="420"/>
      <c r="J92" s="420"/>
      <c r="K92" s="421"/>
      <c r="L92" s="428"/>
    </row>
    <row r="93" spans="1:12">
      <c r="A93" s="315"/>
      <c r="B93" s="415"/>
      <c r="C93" s="376"/>
      <c r="D93" s="392"/>
      <c r="E93" s="393"/>
      <c r="F93" s="394"/>
      <c r="G93" s="394"/>
      <c r="H93" s="395"/>
      <c r="I93" s="396"/>
      <c r="J93" s="396"/>
      <c r="K93" s="397"/>
      <c r="L93" s="324"/>
    </row>
    <row r="94" spans="1:12">
      <c r="A94" s="315"/>
      <c r="B94" s="345" t="s">
        <v>181</v>
      </c>
      <c r="C94" s="386">
        <v>3</v>
      </c>
      <c r="D94" s="386">
        <v>3</v>
      </c>
      <c r="E94" s="362">
        <v>100</v>
      </c>
      <c r="F94" s="389">
        <v>5.8</v>
      </c>
      <c r="G94" s="389">
        <v>3</v>
      </c>
      <c r="H94" s="349">
        <v>51.724137931034498</v>
      </c>
      <c r="I94" s="343">
        <v>5.8</v>
      </c>
      <c r="J94" s="343">
        <v>2</v>
      </c>
      <c r="K94" s="344">
        <v>34.482758620689701</v>
      </c>
      <c r="L94" s="344">
        <v>62.068965517241402</v>
      </c>
    </row>
    <row r="95" spans="1:12">
      <c r="A95" s="351"/>
      <c r="B95" s="338" t="s">
        <v>182</v>
      </c>
      <c r="C95" s="384">
        <v>10</v>
      </c>
      <c r="D95" s="384">
        <v>9.9</v>
      </c>
      <c r="E95" s="340">
        <v>99</v>
      </c>
      <c r="F95" s="354">
        <v>10</v>
      </c>
      <c r="G95" s="354">
        <v>10</v>
      </c>
      <c r="H95" s="342">
        <v>100</v>
      </c>
      <c r="I95" s="343">
        <v>5.04</v>
      </c>
      <c r="J95" s="343">
        <v>8.9499999999999993</v>
      </c>
      <c r="K95" s="344">
        <v>5064</v>
      </c>
      <c r="L95" s="344">
        <v>125.526455026455</v>
      </c>
    </row>
    <row r="96" spans="1:12">
      <c r="A96" s="315"/>
      <c r="B96" s="345" t="s">
        <v>183</v>
      </c>
      <c r="C96" s="386">
        <v>1</v>
      </c>
      <c r="D96" s="386">
        <v>0.42857142857142899</v>
      </c>
      <c r="E96" s="362">
        <v>42.857142857142897</v>
      </c>
      <c r="F96" s="389">
        <v>0</v>
      </c>
      <c r="G96" s="389">
        <v>0</v>
      </c>
      <c r="H96" s="349">
        <v>0</v>
      </c>
      <c r="I96" s="343">
        <v>1</v>
      </c>
      <c r="J96" s="343">
        <v>0</v>
      </c>
      <c r="K96" s="344">
        <v>0</v>
      </c>
      <c r="L96" s="344">
        <v>14.285714285714301</v>
      </c>
    </row>
    <row r="97" spans="1:12">
      <c r="A97" s="315"/>
      <c r="B97" s="375"/>
      <c r="C97" s="376"/>
      <c r="D97" s="392"/>
      <c r="E97" s="393"/>
      <c r="F97" s="394"/>
      <c r="G97" s="394"/>
      <c r="H97" s="395"/>
      <c r="I97" s="396"/>
      <c r="J97" s="396"/>
      <c r="K97" s="397"/>
      <c r="L97" s="324"/>
    </row>
    <row r="98" spans="1:12" ht="22.5">
      <c r="A98" s="398"/>
      <c r="B98" s="411" t="s">
        <v>184</v>
      </c>
      <c r="C98" s="412"/>
      <c r="D98" s="418"/>
      <c r="E98" s="419"/>
      <c r="F98" s="420"/>
      <c r="G98" s="420"/>
      <c r="H98" s="421"/>
      <c r="I98" s="420"/>
      <c r="J98" s="420"/>
      <c r="K98" s="421"/>
      <c r="L98" s="336"/>
    </row>
    <row r="99" spans="1:12">
      <c r="A99" s="315"/>
      <c r="B99" s="375"/>
      <c r="C99" s="376"/>
      <c r="D99" s="392"/>
      <c r="E99" s="393"/>
      <c r="F99" s="394"/>
      <c r="G99" s="394"/>
      <c r="H99" s="395"/>
      <c r="I99" s="396"/>
      <c r="J99" s="396"/>
      <c r="K99" s="397"/>
      <c r="L99" s="324"/>
    </row>
    <row r="100" spans="1:12">
      <c r="A100" s="351"/>
      <c r="B100" s="338" t="s">
        <v>161</v>
      </c>
      <c r="C100" s="363">
        <v>1.7</v>
      </c>
      <c r="D100" s="363">
        <v>1.25</v>
      </c>
      <c r="E100" s="340">
        <v>73.529411764705898</v>
      </c>
      <c r="F100" s="354">
        <v>1</v>
      </c>
      <c r="G100" s="354">
        <v>1</v>
      </c>
      <c r="H100" s="342">
        <v>100</v>
      </c>
      <c r="I100" s="343">
        <v>2</v>
      </c>
      <c r="J100" s="343">
        <v>2</v>
      </c>
      <c r="K100" s="344">
        <v>100</v>
      </c>
      <c r="L100" s="344">
        <v>91.176470588235304</v>
      </c>
    </row>
    <row r="101" spans="1:12">
      <c r="A101" s="315"/>
      <c r="B101" s="345" t="s">
        <v>185</v>
      </c>
      <c r="C101" s="361">
        <v>4.8</v>
      </c>
      <c r="D101" s="361">
        <v>4</v>
      </c>
      <c r="E101" s="362">
        <v>83.3333333333333</v>
      </c>
      <c r="F101" s="389">
        <v>6.81</v>
      </c>
      <c r="G101" s="389">
        <v>6.6666666666666696</v>
      </c>
      <c r="H101" s="349">
        <v>97.895252080274105</v>
      </c>
      <c r="I101" s="343">
        <v>6.8</v>
      </c>
      <c r="J101" s="343">
        <v>6.6666666666666696</v>
      </c>
      <c r="K101" s="344">
        <v>98.039215686274503</v>
      </c>
      <c r="L101" s="344">
        <v>93.089267033294007</v>
      </c>
    </row>
    <row r="102" spans="1:12">
      <c r="A102" s="351"/>
      <c r="B102" s="338" t="s">
        <v>186</v>
      </c>
      <c r="C102" s="363">
        <v>2.9</v>
      </c>
      <c r="D102" s="363">
        <v>2.85010202475446</v>
      </c>
      <c r="E102" s="340">
        <v>98.279380163946797</v>
      </c>
      <c r="F102" s="354">
        <v>2.9</v>
      </c>
      <c r="G102" s="354">
        <v>4.0877153627487397</v>
      </c>
      <c r="H102" s="342">
        <v>140.95570216375</v>
      </c>
      <c r="I102" s="343">
        <v>2.9</v>
      </c>
      <c r="J102" s="343">
        <v>2.80396196485676</v>
      </c>
      <c r="K102" s="344">
        <v>96.688343615750199</v>
      </c>
      <c r="L102" s="344">
        <v>111.97447531448201</v>
      </c>
    </row>
    <row r="103" spans="1:12">
      <c r="A103" s="315"/>
      <c r="B103" s="375"/>
      <c r="C103" s="376"/>
      <c r="D103" s="392"/>
      <c r="E103" s="393"/>
      <c r="F103" s="394"/>
      <c r="G103" s="394"/>
      <c r="H103" s="395"/>
      <c r="I103" s="396"/>
      <c r="J103" s="396"/>
      <c r="K103" s="397"/>
      <c r="L103" s="324"/>
    </row>
    <row r="104" spans="1:12">
      <c r="A104" s="398"/>
      <c r="B104" s="411" t="s">
        <v>187</v>
      </c>
      <c r="C104" s="412"/>
      <c r="D104" s="418"/>
      <c r="E104" s="419"/>
      <c r="F104" s="420"/>
      <c r="G104" s="420"/>
      <c r="H104" s="421"/>
      <c r="I104" s="420"/>
      <c r="J104" s="420"/>
      <c r="K104" s="421"/>
      <c r="L104" s="336"/>
    </row>
    <row r="105" spans="1:12">
      <c r="A105" s="315"/>
      <c r="B105" s="415"/>
      <c r="C105" s="376"/>
      <c r="D105" s="392"/>
      <c r="E105" s="393"/>
      <c r="F105" s="394"/>
      <c r="G105" s="394"/>
      <c r="H105" s="395"/>
      <c r="I105" s="396"/>
      <c r="J105" s="396"/>
      <c r="K105" s="397"/>
      <c r="L105" s="324"/>
    </row>
    <row r="106" spans="1:12">
      <c r="A106" s="351"/>
      <c r="B106" s="338" t="s">
        <v>188</v>
      </c>
      <c r="C106" s="363">
        <v>0.24</v>
      </c>
      <c r="D106" s="363">
        <v>3.3640751771592901</v>
      </c>
      <c r="E106" s="340">
        <v>1401.69799048304</v>
      </c>
      <c r="F106" s="354">
        <v>0.24</v>
      </c>
      <c r="G106" s="354">
        <v>0.78813954400533504</v>
      </c>
      <c r="H106" s="342">
        <v>328.39147666888903</v>
      </c>
      <c r="I106" s="343">
        <v>0.21</v>
      </c>
      <c r="J106" s="343">
        <v>5.1573717649879502E-2</v>
      </c>
      <c r="K106" s="344">
        <v>24.558913166609301</v>
      </c>
      <c r="L106" s="344">
        <v>584.88279343951297</v>
      </c>
    </row>
    <row r="107" spans="1:12">
      <c r="A107" s="355"/>
      <c r="B107" s="356" t="s">
        <v>189</v>
      </c>
      <c r="C107" s="361">
        <v>5</v>
      </c>
      <c r="D107" s="361">
        <v>4</v>
      </c>
      <c r="E107" s="362">
        <v>80</v>
      </c>
      <c r="F107" s="373">
        <v>4</v>
      </c>
      <c r="G107" s="373">
        <v>4</v>
      </c>
      <c r="H107" s="424">
        <v>100</v>
      </c>
      <c r="I107" s="343">
        <v>4</v>
      </c>
      <c r="J107" s="343">
        <v>4</v>
      </c>
      <c r="K107" s="344">
        <v>100</v>
      </c>
      <c r="L107" s="344">
        <v>93.3333333333333</v>
      </c>
    </row>
    <row r="108" spans="1:12">
      <c r="A108" s="351"/>
      <c r="B108" s="338" t="s">
        <v>190</v>
      </c>
      <c r="C108" s="363">
        <v>0</v>
      </c>
      <c r="D108" s="363">
        <v>0</v>
      </c>
      <c r="E108" s="340">
        <v>0</v>
      </c>
      <c r="F108" s="372">
        <v>0</v>
      </c>
      <c r="G108" s="372">
        <v>0</v>
      </c>
      <c r="H108" s="342">
        <v>0</v>
      </c>
      <c r="I108" s="343">
        <v>0</v>
      </c>
      <c r="J108" s="343">
        <v>0</v>
      </c>
      <c r="K108" s="344">
        <v>0</v>
      </c>
      <c r="L108" s="344">
        <v>0</v>
      </c>
    </row>
    <row r="109" spans="1:12">
      <c r="A109" s="355"/>
      <c r="B109" s="356"/>
      <c r="C109" s="376"/>
      <c r="D109" s="392"/>
      <c r="E109" s="362"/>
      <c r="F109" s="429"/>
      <c r="G109" s="425"/>
      <c r="H109" s="424"/>
      <c r="I109" s="429"/>
      <c r="J109" s="425"/>
      <c r="K109" s="424"/>
      <c r="L109" s="426"/>
    </row>
    <row r="110" spans="1:12">
      <c r="A110" s="315"/>
      <c r="B110" s="415"/>
      <c r="C110" s="376"/>
      <c r="D110" s="352"/>
      <c r="E110" s="430"/>
      <c r="F110" s="320"/>
      <c r="G110" s="320"/>
      <c r="H110" s="431"/>
      <c r="I110" s="321"/>
      <c r="J110" s="321"/>
      <c r="K110" s="432"/>
      <c r="L110" s="324"/>
    </row>
    <row r="111" spans="1:12">
      <c r="A111" s="433"/>
      <c r="B111" s="411" t="s">
        <v>191</v>
      </c>
      <c r="C111" s="412"/>
      <c r="D111" s="418"/>
      <c r="E111" s="419"/>
      <c r="F111" s="420"/>
      <c r="G111" s="420"/>
      <c r="H111" s="421"/>
      <c r="I111" s="420"/>
      <c r="J111" s="420"/>
      <c r="K111" s="421"/>
      <c r="L111" s="336"/>
    </row>
    <row r="112" spans="1:12">
      <c r="A112" s="315"/>
      <c r="B112" s="415"/>
      <c r="C112" s="376"/>
      <c r="D112" s="352"/>
      <c r="E112" s="430"/>
      <c r="F112" s="320"/>
      <c r="G112" s="320"/>
      <c r="H112" s="431"/>
      <c r="I112" s="321"/>
      <c r="J112" s="321"/>
      <c r="K112" s="432"/>
      <c r="L112" s="324"/>
    </row>
    <row r="113" spans="1:12">
      <c r="A113" s="310"/>
      <c r="B113" s="434"/>
      <c r="C113" s="435"/>
      <c r="D113" s="436"/>
      <c r="E113" s="437"/>
      <c r="F113" s="438"/>
      <c r="G113" s="438"/>
      <c r="H113" s="439"/>
      <c r="I113" s="440"/>
      <c r="J113" s="440"/>
      <c r="K113" s="441"/>
      <c r="L113" s="324"/>
    </row>
    <row r="114" spans="1:12">
      <c r="A114" s="351"/>
      <c r="B114" s="338" t="s">
        <v>192</v>
      </c>
      <c r="C114" s="442">
        <v>4</v>
      </c>
      <c r="D114" s="442">
        <v>3</v>
      </c>
      <c r="E114" s="364">
        <v>75</v>
      </c>
      <c r="F114" s="372">
        <v>4</v>
      </c>
      <c r="G114" s="372">
        <v>4</v>
      </c>
      <c r="H114" s="385">
        <v>100</v>
      </c>
      <c r="I114" s="343">
        <v>5</v>
      </c>
      <c r="J114" s="343">
        <v>5</v>
      </c>
      <c r="K114" s="344">
        <v>100</v>
      </c>
      <c r="L114" s="344">
        <v>91.6666666666667</v>
      </c>
    </row>
  </sheetData>
  <mergeCells count="9">
    <mergeCell ref="B2:L2"/>
    <mergeCell ref="B3:L3"/>
    <mergeCell ref="B4:L4"/>
    <mergeCell ref="B6:L6"/>
    <mergeCell ref="B8:B9"/>
    <mergeCell ref="C8:E8"/>
    <mergeCell ref="F8:H8"/>
    <mergeCell ref="I8:K8"/>
    <mergeCell ref="L8:L9"/>
  </mergeCells>
  <pageMargins left="0.19685039370078741" right="0.11811023622047245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2020-08-21T13:41:03Z</cp:lastPrinted>
  <dcterms:created xsi:type="dcterms:W3CDTF">2005-11-28T14:59:09Z</dcterms:created>
  <dcterms:modified xsi:type="dcterms:W3CDTF">2020-08-21T15:26:52Z</dcterms:modified>
</cp:coreProperties>
</file>